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13_ncr:1_{DF7B0D52-2A84-4C03-8579-C7CA58C7792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EURI'!$A$5:$CI$8</definedName>
    <definedName name="_xlnm._FilterDatabase" localSheetId="0" hidden="1">'CALENDAR TOATE GAL-urile- FEADR'!$A$5:$CV$14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K8" i="2" l="1"/>
  <c r="E6" i="1" l="1"/>
  <c r="CU11" i="1"/>
  <c r="CH8" i="2"/>
  <c r="CI8" i="2" s="1"/>
  <c r="CI7" i="2"/>
  <c r="CI6" i="2"/>
  <c r="CU14" i="1" l="1"/>
  <c r="CW14" i="1" l="1"/>
  <c r="CX14" i="1"/>
  <c r="CV13" i="1" l="1"/>
  <c r="CV12" i="1"/>
  <c r="CV11" i="1"/>
  <c r="CV10" i="1"/>
  <c r="CV9" i="1"/>
  <c r="CV8" i="1"/>
  <c r="CV7" i="1"/>
  <c r="CV6" i="1"/>
  <c r="CV14" i="1" l="1"/>
</calcChain>
</file>

<file path=xl/sharedStrings.xml><?xml version="1.0" encoding="utf-8"?>
<sst xmlns="http://schemas.openxmlformats.org/spreadsheetml/2006/main" count="397" uniqueCount="64">
  <si>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</si>
  <si>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</si>
  <si>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</si>
  <si>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</si>
  <si>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</si>
  <si>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</si>
  <si>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</si>
  <si>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</si>
  <si>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</si>
  <si>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</si>
  <si>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</si>
  <si>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</si>
  <si>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</si>
  <si>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</si>
  <si>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</si>
  <si>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</si>
  <si>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</si>
  <si>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</si>
  <si>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</si>
  <si>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</si>
  <si>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</si>
  <si>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</si>
  <si>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</si>
  <si>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</si>
  <si>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</si>
  <si>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</si>
  <si>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</si>
  <si>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</si>
  <si>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</si>
  <si>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</si>
  <si>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</si>
  <si>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</si>
  <si>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</si>
  <si>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</si>
  <si>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</si>
  <si>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</si>
  <si>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</si>
  <si>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</si>
  <si>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</si>
  <si>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</si>
  <si>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</si>
  <si>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</si>
  <si>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</si>
  <si>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</si>
  <si>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</si>
  <si>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</si>
  <si>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</si>
  <si>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</si>
  <si>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</si>
  <si>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</si>
  <si>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t>Valoarea nerambursabila a proiectelor selectate
EURI</t>
  </si>
  <si>
    <t>Nr. proiecte selectate la nivelul GAL
EURI</t>
  </si>
  <si>
    <t>http://www.galtinutulvinului.ro/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</si>
  <si>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</si>
  <si>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</si>
  <si>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t>Total Sumă Lansată  pe Măsuri
EURI</t>
  </si>
  <si>
    <t>Alocarea Financiară a SDL 19.2 EURI</t>
  </si>
  <si>
    <r>
      <t xml:space="preserve">Conform Notei MADR nr.201549/22.08.2022 de aprobare a propunerii de modificare a SDL nr.1/2022, simpla, a fost alocata din fondurile EURI pe tranzitie suma de 59.127,94 euro, pentru care se va deschide apel de selectie in perioada urmatoare. </t>
    </r>
    <r>
      <rPr>
        <sz val="11"/>
        <color theme="1"/>
        <rFont val="Calibri"/>
        <family val="2"/>
        <scheme val="minor"/>
      </rPr>
      <t xml:space="preserve">La data de 17.07.2023 a fost deschis apel de selctie. </t>
    </r>
    <r>
      <rPr>
        <sz val="11"/>
        <rFont val="Calibri"/>
        <family val="2"/>
        <scheme val="minor"/>
      </rPr>
      <t>Apelul a fost prelungit pana la data de 31.08.2023. A fost depus la gal un proiect in valoare de 59,076 iar in data de 03.10.2023 va avea loc raportul de selectie.</t>
    </r>
    <r>
      <rPr>
        <sz val="11"/>
        <color theme="1"/>
        <rFont val="Calibri"/>
        <family val="2"/>
        <scheme val="minor"/>
      </rPr>
      <t xml:space="preserve"> In urma raportului de selectei, a fost declarat eligibil si selectat un proiect in valoare de 59076.00 euro.</t>
    </r>
  </si>
  <si>
    <r>
      <t>Conform Notei MADR nr.201549/22.08.2022 de aprobare a propunerii de modificare a SDL nr.1/2022, simpla, a fost alocata din fondurile EURI pe tranzitie suma de 45.000 euro, pentru care se va deschide apel de selectie in perioada urmatoare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La data de 17.07.2023 a fost deschis apel de selctie</t>
    </r>
    <r>
      <rPr>
        <sz val="11"/>
        <rFont val="Calibri"/>
        <family val="2"/>
        <scheme val="minor"/>
      </rPr>
      <t xml:space="preserve">. La date de 18.08.2023 a fost inchi apelul de selectie, in urma caruia a fost depus un proiect care se afla in evaluare la GAL. 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In urma apelului de selectie a fost selectat un proiect in valoare de 45.000</t>
    </r>
  </si>
  <si>
    <t>Suma ce  va fi Lansată (2024)</t>
  </si>
  <si>
    <t>Calendar lansări apeluri de selecție 2024</t>
  </si>
  <si>
    <t>Calendar lansări apeluri de selecție 2024- EURI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</si>
  <si>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</t>
    </r>
    <r>
      <rPr>
        <b/>
        <sz val="11"/>
        <rFont val="Calibri"/>
        <family val="2"/>
        <scheme val="minor"/>
      </rPr>
      <t xml:space="preserve"> In urma apelului inchis, au fost selectate </t>
    </r>
    <r>
      <rPr>
        <b/>
        <u/>
        <sz val="11"/>
        <rFont val="Calibri"/>
        <family val="2"/>
        <scheme val="minor"/>
      </rPr>
      <t xml:space="preserve">5 proiecte in valoare de 46850 eur. </t>
    </r>
    <r>
      <rPr>
        <sz val="1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>.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2"/>
        <color theme="1"/>
        <rFont val="Calibri"/>
        <family val="2"/>
        <scheme val="minor"/>
      </rPr>
      <t xml:space="preserve">In urma apelului inchis la 14.06.2022 a fost selectat </t>
    </r>
    <r>
      <rPr>
        <b/>
        <u/>
        <sz val="12"/>
        <color theme="1"/>
        <rFont val="Calibri"/>
        <family val="2"/>
        <scheme val="minor"/>
      </rPr>
      <t>un proiect in valoare de 9,370.00 euro</t>
    </r>
    <r>
      <rPr>
        <b/>
        <sz val="12"/>
        <color theme="1"/>
        <rFont val="Calibri"/>
        <family val="2"/>
        <scheme val="minor"/>
      </rPr>
      <t>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In urma apeluli de selecte nr 2/2022 au fost selectate la nivel GAL </t>
    </r>
    <r>
      <rPr>
        <b/>
        <u/>
        <sz val="11"/>
        <color theme="1"/>
        <rFont val="Calibri"/>
        <family val="2"/>
        <scheme val="minor"/>
      </rPr>
      <t>9 proiecte in valoare de 189 929,37 euro</t>
    </r>
    <r>
      <rPr>
        <sz val="11"/>
        <color theme="1"/>
        <rFont val="Calibri"/>
        <family val="2"/>
        <scheme val="minor"/>
      </rPr>
      <t xml:space="preserve">, iar la data de 08.12.2022 a avut loc comitetul de selectie, in urma caruia toate au fost declarate eligibile. </t>
    </r>
    <r>
      <rPr>
        <sz val="11"/>
        <rFont val="Calibri"/>
        <family val="2"/>
        <scheme val="minor"/>
      </rPr>
      <t>In urma evaluarii de catre OJFIR, cele 9 proiecte au fost declarate eligibile in valoare de 185130.25 euro.  Pentru valoarea ramasa de 233.318,83 euro va fi deschisa o noua sesiune. In data de 10.04.2023 a fost deschisa sesiune pana la data de 29.05.2023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Apelul de selectie a fost prelungit pana la data de 23.06.2023. Apelul de selectie a fost prelungit a doua oara pana la data de 31.07.2023. In data de 31.07.2023 a fost inchis apelul de selectie, in urma caruia au fost primite patru proiecte care se afla la sediul GAL Tinutul Vinului in  procesul de evaluare.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In urma apelului de selectie au fost declarate eligibile 4 proiecte in valoare de 90.381,857, care au fost depuse in data de 30.08.2023 la OJFIR.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In data de 27.09.2023 a fost deschis apelul de selectie nr 2/2023.  </t>
    </r>
    <r>
      <rPr>
        <sz val="11"/>
        <rFont val="Calibri"/>
        <family val="2"/>
        <scheme val="minor"/>
      </rPr>
      <t xml:space="preserve">In data de 01.04.2023 am deschis apel de selectie pe valoarea de 151331.593, apelul ramanand deschis pana la data de 06.05.2024 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rFont val="Calibri"/>
        <family val="2"/>
        <scheme val="minor"/>
      </rPr>
      <t>In data de 30.04.2024 a fost depus un proiect care se afla in evaluare la GAL</t>
    </r>
    <r>
      <rPr>
        <sz val="11"/>
        <color rgb="FFFF0000"/>
        <rFont val="Calibri"/>
        <family val="2"/>
        <scheme val="minor"/>
      </rPr>
      <t xml:space="preserve">.  </t>
    </r>
    <r>
      <rPr>
        <sz val="11"/>
        <color theme="1"/>
        <rFont val="Calibri"/>
        <family val="2"/>
        <scheme val="minor"/>
      </rPr>
      <t xml:space="preserve"> In urma raportului de selectie din data de 20.05.2024, a fost eligibil si selectat un proiect in valoare de 111.331 euro, care se afla in evaluare la OJFIR. </t>
    </r>
    <r>
      <rPr>
        <sz val="11"/>
        <rFont val="Calibri"/>
        <family val="2"/>
        <scheme val="minor"/>
      </rPr>
      <t xml:space="preserve">In data de 22.08.2024  va fi lansat apelul de selectie pe masura M7/6B cu nr 2, avand o valoare de 40000.593 . </t>
    </r>
    <r>
      <rPr>
        <sz val="11"/>
        <color rgb="FFFF0000"/>
        <rFont val="Calibri"/>
        <family val="2"/>
        <scheme val="minor"/>
      </rPr>
      <t>In data de 23.09.2024 a fost inchis apelul nr2/2024 fara a fi depuse  proiecte. Conform adresei de la OJFIR VALCEA, cu nr 1159/30.08.2024 a fost incetat contractul de finantare nr. C1920074X219744008423/28.07.2021 aferent Comunei Lalosu. Astfel valoarea de 9370 intorcandu-se la GAL.</t>
    </r>
    <r>
      <rPr>
        <sz val="11"/>
        <rFont val="Calibri"/>
        <family val="2"/>
        <scheme val="minor"/>
      </rPr>
      <t xml:space="preserve">  </t>
    </r>
    <r>
      <rPr>
        <sz val="11"/>
        <color rgb="FFFF0000"/>
        <rFont val="Calibri"/>
        <family val="2"/>
        <scheme val="minor"/>
      </rPr>
      <t xml:space="preserve">        </t>
    </r>
    <r>
      <rPr>
        <sz val="11"/>
        <color theme="1"/>
        <rFont val="Calibri"/>
        <family val="2"/>
        <scheme val="minor"/>
      </rPr>
      <t xml:space="preserve">                                                      </t>
    </r>
  </si>
  <si>
    <t>Nr inregistrare GAL Tinutul Vinului 975/02.10.2024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</si>
</sst>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FF0000"/>
      <name val="Trebuchet MS"/>
      <family val="2"/>
      <charset val="238"/>
    </font>
    <font>
      <b/>
      <sz val="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42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4" fontId="29" fillId="9" borderId="5" xfId="0" applyNumberFormat="1" applyFont="1" applyFill="1" applyBorder="1" applyAlignment="1">
      <alignment vertical="center"/>
    </xf>
    <xf numFmtId="4" fontId="24" fillId="0" borderId="9" xfId="1" applyNumberFormat="1" applyFont="1" applyFill="1" applyBorder="1" applyAlignment="1">
      <alignment horizontal="right" vertical="center" wrapText="1"/>
    </xf>
    <xf numFmtId="4" fontId="36" fillId="7" borderId="5" xfId="8" applyNumberFormat="1" applyFont="1" applyFill="1" applyBorder="1" applyAlignment="1">
      <alignment vertical="center" wrapText="1"/>
    </xf>
    <xf numFmtId="0" fontId="24" fillId="4" borderId="5" xfId="0" applyFont="1" applyFill="1" applyBorder="1" applyAlignment="1">
      <alignment vertical="center"/>
    </xf>
    <xf numFmtId="0" fontId="14" fillId="3" borderId="1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3" fontId="14" fillId="3" borderId="14" xfId="0" applyNumberFormat="1" applyFont="1" applyFill="1" applyBorder="1" applyAlignment="1">
      <alignment horizontal="center" vertical="center" wrapText="1"/>
    </xf>
    <xf numFmtId="3" fontId="14" fillId="3" borderId="15" xfId="0" applyNumberFormat="1" applyFont="1" applyFill="1" applyBorder="1" applyAlignment="1">
      <alignment horizontal="center" vertical="center"/>
    </xf>
    <xf numFmtId="3" fontId="14" fillId="3" borderId="5" xfId="0" applyNumberFormat="1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wrapText="1"/>
    </xf>
    <xf numFmtId="0" fontId="14" fillId="3" borderId="7" xfId="0" applyFont="1" applyFill="1" applyBorder="1" applyAlignment="1">
      <alignment horizontal="center" vertical="center" wrapText="1"/>
    </xf>
    <xf numFmtId="3" fontId="14" fillId="3" borderId="5" xfId="0" applyNumberFormat="1" applyFont="1" applyFill="1" applyBorder="1" applyAlignment="1">
      <alignment horizontal="center" wrapText="1"/>
    </xf>
    <xf numFmtId="0" fontId="14" fillId="3" borderId="18" xfId="0" applyFont="1" applyFill="1" applyBorder="1" applyAlignment="1">
      <alignment horizontal="center" vertical="center" wrapText="1"/>
    </xf>
    <xf numFmtId="0" fontId="25" fillId="4" borderId="6" xfId="0" applyFont="1" applyFill="1" applyBorder="1" applyAlignment="1">
      <alignment horizontal="center" vertical="center"/>
    </xf>
    <xf numFmtId="3" fontId="25" fillId="4" borderId="5" xfId="1" applyNumberFormat="1" applyFont="1" applyFill="1" applyBorder="1" applyAlignment="1">
      <alignment horizontal="center" vertical="center" wrapText="1"/>
    </xf>
    <xf numFmtId="4" fontId="25" fillId="4" borderId="5" xfId="1" applyNumberFormat="1" applyFont="1" applyFill="1" applyBorder="1" applyAlignment="1">
      <alignment horizontal="right" vertical="center" wrapText="1"/>
    </xf>
    <xf numFmtId="4" fontId="25" fillId="4" borderId="4" xfId="1" applyNumberFormat="1" applyFont="1" applyFill="1" applyBorder="1" applyAlignment="1">
      <alignment horizontal="right" vertical="center" wrapText="1"/>
    </xf>
    <xf numFmtId="10" fontId="14" fillId="4" borderId="5" xfId="0" applyNumberFormat="1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vertical="center"/>
    </xf>
    <xf numFmtId="4" fontId="25" fillId="4" borderId="5" xfId="0" applyNumberFormat="1" applyFont="1" applyFill="1" applyBorder="1" applyAlignment="1">
      <alignment vertical="center"/>
    </xf>
    <xf numFmtId="4" fontId="25" fillId="4" borderId="6" xfId="1" applyNumberFormat="1" applyFont="1" applyFill="1" applyBorder="1" applyAlignment="1">
      <alignment horizontal="right" vertical="center" wrapText="1"/>
    </xf>
    <xf numFmtId="4" fontId="24" fillId="7" borderId="5" xfId="0" applyNumberFormat="1" applyFont="1" applyFill="1" applyBorder="1" applyAlignment="1">
      <alignment vertical="center"/>
    </xf>
    <xf numFmtId="3" fontId="37" fillId="3" borderId="15" xfId="0" applyNumberFormat="1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vertical="center" wrapText="1"/>
    </xf>
    <xf numFmtId="4" fontId="25" fillId="0" borderId="5" xfId="0" applyNumberFormat="1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/>
    </xf>
    <xf numFmtId="4" fontId="29" fillId="0" borderId="5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0" fontId="25" fillId="6" borderId="10" xfId="2" applyFont="1" applyBorder="1" applyAlignment="1">
      <alignment horizontal="center" vertical="center" wrapText="1"/>
    </xf>
    <xf numFmtId="0" fontId="25" fillId="6" borderId="20" xfId="2" applyFont="1" applyBorder="1" applyAlignment="1">
      <alignment horizontal="center" vertical="center" wrapText="1"/>
    </xf>
    <xf numFmtId="4" fontId="25" fillId="6" borderId="11" xfId="2" applyNumberFormat="1" applyFont="1" applyBorder="1" applyAlignment="1">
      <alignment horizontal="center" vertical="center" wrapText="1"/>
    </xf>
    <xf numFmtId="4" fontId="25" fillId="6" borderId="8" xfId="2" applyNumberFormat="1" applyFont="1" applyBorder="1" applyAlignment="1">
      <alignment horizontal="center" vertical="center" wrapText="1"/>
    </xf>
    <xf numFmtId="4" fontId="14" fillId="4" borderId="8" xfId="1" applyNumberFormat="1" applyFont="1" applyFill="1" applyBorder="1" applyAlignment="1">
      <alignment horizontal="center" vertical="center" wrapText="1"/>
    </xf>
    <xf numFmtId="4" fontId="14" fillId="4" borderId="7" xfId="1" applyNumberFormat="1" applyFont="1" applyFill="1" applyBorder="1" applyAlignment="1">
      <alignment horizontal="center" vertical="center" wrapText="1"/>
    </xf>
    <xf numFmtId="3" fontId="14" fillId="3" borderId="11" xfId="0" applyNumberFormat="1" applyFont="1" applyFill="1" applyBorder="1" applyAlignment="1">
      <alignment horizontal="center" vertical="center" wrapText="1"/>
    </xf>
    <xf numFmtId="3" fontId="14" fillId="3" borderId="7" xfId="0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DC208"/>
  <sheetViews>
    <sheetView tabSelected="1" zoomScale="60" zoomScaleNormal="60" workbookViewId="0">
      <pane xSplit="2" ySplit="5" topLeftCell="C9" activePane="bottomRight" state="frozen"/>
      <selection pane="topRight" activeCell="C1" sqref="C1"/>
      <selection pane="bottomLeft" activeCell="A10" sqref="A10"/>
      <selection pane="bottomRight" activeCell="A2" sqref="A2:F2"/>
    </sheetView>
  </sheetViews>
  <sheetFormatPr defaultRowHeight="15" x14ac:dyDescent="0.25"/>
  <cols>
    <col min="1" max="1" width="5.5703125" style="1" customWidth="1"/>
    <col min="2" max="2" width="16.4257812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2" width="13.28515625" style="40" hidden="1" customWidth="1"/>
    <col min="83" max="98" width="13.28515625" style="40" customWidth="1"/>
    <col min="99" max="99" width="18.7109375" style="40" customWidth="1"/>
    <col min="100" max="100" width="13" style="3" customWidth="1"/>
    <col min="101" max="101" width="10.28515625" style="42" customWidth="1"/>
    <col min="102" max="102" width="20.140625" style="43" customWidth="1"/>
    <col min="103" max="103" width="167.140625" style="28" customWidth="1"/>
    <col min="107" max="107" width="11.140625" bestFit="1" customWidth="1"/>
  </cols>
  <sheetData>
    <row r="1" spans="1:107" ht="18.75" x14ac:dyDescent="0.25">
      <c r="A1" s="3"/>
      <c r="B1" s="14" t="s">
        <v>60</v>
      </c>
      <c r="C1" s="2"/>
      <c r="D1" s="2"/>
      <c r="F1" s="10"/>
      <c r="G1" s="18"/>
    </row>
    <row r="2" spans="1:107" x14ac:dyDescent="0.25">
      <c r="A2" s="104" t="s">
        <v>63</v>
      </c>
      <c r="B2" s="104"/>
      <c r="C2" s="104"/>
      <c r="D2" s="104"/>
      <c r="E2" s="104"/>
      <c r="F2" s="104"/>
    </row>
    <row r="3" spans="1:107" ht="15.75" thickBot="1" x14ac:dyDescent="0.3">
      <c r="A3" s="3"/>
      <c r="B3" s="3"/>
      <c r="C3" s="3"/>
    </row>
    <row r="4" spans="1:107" ht="15" customHeight="1" x14ac:dyDescent="0.25">
      <c r="A4" s="107" t="s">
        <v>0</v>
      </c>
      <c r="B4" s="109" t="s">
        <v>1</v>
      </c>
      <c r="C4" s="109" t="s">
        <v>2</v>
      </c>
      <c r="D4" s="117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20" t="s">
        <v>4</v>
      </c>
      <c r="CD4" s="20" t="s">
        <v>5</v>
      </c>
      <c r="CE4" s="20" t="s">
        <v>6</v>
      </c>
      <c r="CF4" s="20" t="s">
        <v>7</v>
      </c>
      <c r="CG4" s="20" t="s">
        <v>8</v>
      </c>
      <c r="CH4" s="20" t="s">
        <v>9</v>
      </c>
      <c r="CI4" s="20" t="s">
        <v>10</v>
      </c>
      <c r="CJ4" s="20" t="s">
        <v>29</v>
      </c>
      <c r="CK4" s="20" t="s">
        <v>30</v>
      </c>
      <c r="CL4" s="20" t="s">
        <v>31</v>
      </c>
      <c r="CM4" s="20" t="s">
        <v>32</v>
      </c>
      <c r="CN4" s="20" t="s">
        <v>3</v>
      </c>
      <c r="CO4" s="20" t="s">
        <v>4</v>
      </c>
      <c r="CP4" s="20" t="s">
        <v>5</v>
      </c>
      <c r="CQ4" s="20" t="s">
        <v>6</v>
      </c>
      <c r="CR4" s="20" t="s">
        <v>7</v>
      </c>
      <c r="CS4" s="20" t="s">
        <v>8</v>
      </c>
      <c r="CT4" s="20" t="s">
        <v>9</v>
      </c>
      <c r="CU4" s="111" t="s">
        <v>46</v>
      </c>
      <c r="CV4" s="44"/>
      <c r="CW4" s="113" t="s">
        <v>47</v>
      </c>
      <c r="CX4" s="115" t="s">
        <v>48</v>
      </c>
      <c r="CY4" s="105" t="s">
        <v>28</v>
      </c>
    </row>
    <row r="5" spans="1:107" ht="60" x14ac:dyDescent="0.25">
      <c r="A5" s="108"/>
      <c r="B5" s="110"/>
      <c r="C5" s="110"/>
      <c r="D5" s="118"/>
      <c r="E5" s="15" t="s">
        <v>49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54</v>
      </c>
      <c r="BY5" s="21" t="s">
        <v>54</v>
      </c>
      <c r="BZ5" s="21" t="s">
        <v>54</v>
      </c>
      <c r="CA5" s="21" t="s">
        <v>54</v>
      </c>
      <c r="CB5" s="21" t="s">
        <v>54</v>
      </c>
      <c r="CC5" s="21" t="s">
        <v>54</v>
      </c>
      <c r="CD5" s="21" t="s">
        <v>54</v>
      </c>
      <c r="CE5" s="21" t="s">
        <v>54</v>
      </c>
      <c r="CF5" s="21" t="s">
        <v>54</v>
      </c>
      <c r="CG5" s="21" t="s">
        <v>54</v>
      </c>
      <c r="CH5" s="21" t="s">
        <v>54</v>
      </c>
      <c r="CI5" s="21" t="s">
        <v>54</v>
      </c>
      <c r="CJ5" s="21" t="s">
        <v>59</v>
      </c>
      <c r="CK5" s="21" t="s">
        <v>59</v>
      </c>
      <c r="CL5" s="21" t="s">
        <v>59</v>
      </c>
      <c r="CM5" s="21" t="s">
        <v>59</v>
      </c>
      <c r="CN5" s="21" t="s">
        <v>59</v>
      </c>
      <c r="CO5" s="21" t="s">
        <v>59</v>
      </c>
      <c r="CP5" s="21" t="s">
        <v>59</v>
      </c>
      <c r="CQ5" s="21" t="s">
        <v>59</v>
      </c>
      <c r="CR5" s="21" t="s">
        <v>59</v>
      </c>
      <c r="CS5" s="21" t="s">
        <v>59</v>
      </c>
      <c r="CT5" s="21" t="s">
        <v>59</v>
      </c>
      <c r="CU5" s="112"/>
      <c r="CV5" s="45" t="s">
        <v>13</v>
      </c>
      <c r="CW5" s="114"/>
      <c r="CX5" s="116"/>
      <c r="CY5" s="106"/>
    </row>
    <row r="6" spans="1:107" ht="84.75" customHeight="1" x14ac:dyDescent="0.25">
      <c r="A6" s="122">
        <v>232</v>
      </c>
      <c r="B6" s="125" t="s">
        <v>23</v>
      </c>
      <c r="C6" s="119" t="s">
        <v>22</v>
      </c>
      <c r="D6" s="128" t="s">
        <v>27</v>
      </c>
      <c r="E6" s="131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2"/>
      <c r="AC6" s="62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56">
        <v>265151</v>
      </c>
      <c r="CV6" s="37">
        <f t="shared" ref="CV6:CV13" si="0">CX6/CU6</f>
        <v>1</v>
      </c>
      <c r="CW6" s="34">
        <v>2</v>
      </c>
      <c r="CX6" s="35">
        <v>265151</v>
      </c>
      <c r="CY6" s="57" t="s">
        <v>43</v>
      </c>
    </row>
    <row r="7" spans="1:107" ht="47.25" customHeight="1" x14ac:dyDescent="0.25">
      <c r="A7" s="123"/>
      <c r="B7" s="126"/>
      <c r="C7" s="120"/>
      <c r="D7" s="129"/>
      <c r="E7" s="132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33">
        <v>120000</v>
      </c>
      <c r="CV7" s="37">
        <f t="shared" si="0"/>
        <v>1</v>
      </c>
      <c r="CW7" s="34">
        <v>3</v>
      </c>
      <c r="CX7" s="35">
        <v>120000</v>
      </c>
      <c r="CY7" s="46" t="s">
        <v>39</v>
      </c>
    </row>
    <row r="8" spans="1:107" ht="46.5" customHeight="1" x14ac:dyDescent="0.25">
      <c r="A8" s="123"/>
      <c r="B8" s="126"/>
      <c r="C8" s="120"/>
      <c r="D8" s="129"/>
      <c r="E8" s="132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/>
      <c r="CL8" s="60"/>
      <c r="CM8" s="60"/>
      <c r="CN8" s="60"/>
      <c r="CO8" s="60"/>
      <c r="CP8" s="60"/>
      <c r="CQ8" s="60"/>
      <c r="CR8" s="60"/>
      <c r="CS8" s="60"/>
      <c r="CT8" s="60"/>
      <c r="CU8" s="48">
        <v>113353</v>
      </c>
      <c r="CV8" s="37">
        <f t="shared" si="0"/>
        <v>1</v>
      </c>
      <c r="CW8" s="49">
        <v>2</v>
      </c>
      <c r="CX8" s="50">
        <v>113353</v>
      </c>
      <c r="CY8" s="47" t="s">
        <v>35</v>
      </c>
    </row>
    <row r="9" spans="1:107" ht="409.6" customHeight="1" x14ac:dyDescent="0.25">
      <c r="A9" s="123"/>
      <c r="B9" s="126"/>
      <c r="C9" s="120"/>
      <c r="D9" s="129"/>
      <c r="E9" s="132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42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5"/>
      <c r="BH9" s="65"/>
      <c r="BI9" s="68"/>
      <c r="BJ9" s="30"/>
      <c r="BK9" s="30"/>
      <c r="BL9" s="30"/>
      <c r="BM9" s="30"/>
      <c r="BN9" s="30"/>
      <c r="BO9" s="30"/>
      <c r="BP9" s="32">
        <v>148387.76999999999</v>
      </c>
      <c r="BQ9" s="63">
        <v>148387.76999999999</v>
      </c>
      <c r="BR9" s="70"/>
      <c r="BS9" s="70"/>
      <c r="BT9" s="70"/>
      <c r="BU9" s="70"/>
      <c r="BV9" s="70"/>
      <c r="BW9" s="70"/>
      <c r="BX9" s="70"/>
      <c r="BY9" s="70"/>
      <c r="BZ9" s="70"/>
      <c r="CA9" s="77"/>
      <c r="CB9" s="70"/>
      <c r="CC9" s="70"/>
      <c r="CD9" s="70"/>
      <c r="CE9" s="70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/>
      <c r="CR9" s="77"/>
      <c r="CS9" s="77">
        <v>49370.593000000001</v>
      </c>
      <c r="CT9" s="77"/>
      <c r="CU9" s="78">
        <v>1543897.37</v>
      </c>
      <c r="CV9" s="37">
        <f t="shared" si="0"/>
        <v>0.85870885316683965</v>
      </c>
      <c r="CW9" s="79">
        <v>46</v>
      </c>
      <c r="CX9" s="98">
        <v>1325758.3400000001</v>
      </c>
      <c r="CY9" s="47" t="s">
        <v>62</v>
      </c>
    </row>
    <row r="10" spans="1:107" ht="45" x14ac:dyDescent="0.25">
      <c r="A10" s="123"/>
      <c r="B10" s="126"/>
      <c r="C10" s="120"/>
      <c r="D10" s="129"/>
      <c r="E10" s="132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3"/>
      <c r="BA10" s="32"/>
      <c r="BB10" s="32"/>
      <c r="BC10" s="32"/>
      <c r="BD10" s="64"/>
      <c r="BE10" s="64"/>
      <c r="BF10" s="64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71">
        <v>131009</v>
      </c>
      <c r="CV10" s="37">
        <f t="shared" si="0"/>
        <v>1</v>
      </c>
      <c r="CW10" s="34">
        <v>1</v>
      </c>
      <c r="CX10" s="35">
        <v>131009</v>
      </c>
      <c r="CY10" s="55" t="s">
        <v>41</v>
      </c>
      <c r="DC10" s="26"/>
    </row>
    <row r="11" spans="1:107" ht="75" x14ac:dyDescent="0.25">
      <c r="A11" s="123"/>
      <c r="B11" s="126"/>
      <c r="C11" s="120"/>
      <c r="D11" s="129"/>
      <c r="E11" s="132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39"/>
      <c r="CT11" s="39"/>
      <c r="CU11" s="74">
        <f>23762-13527.94</f>
        <v>10234.06</v>
      </c>
      <c r="CV11" s="37">
        <f t="shared" si="0"/>
        <v>2.3218497839567096</v>
      </c>
      <c r="CW11" s="34">
        <v>1</v>
      </c>
      <c r="CX11" s="35">
        <v>23761.95</v>
      </c>
      <c r="CY11" s="55" t="s">
        <v>53</v>
      </c>
    </row>
    <row r="12" spans="1:107" ht="60" x14ac:dyDescent="0.25">
      <c r="A12" s="123"/>
      <c r="B12" s="126"/>
      <c r="C12" s="120"/>
      <c r="D12" s="129"/>
      <c r="E12" s="132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9"/>
      <c r="CP12" s="69"/>
      <c r="CQ12" s="69"/>
      <c r="CR12" s="69"/>
      <c r="CS12" s="69"/>
      <c r="CT12" s="69"/>
      <c r="CU12" s="66">
        <v>80000</v>
      </c>
      <c r="CV12" s="37">
        <f t="shared" si="0"/>
        <v>1</v>
      </c>
      <c r="CW12" s="34">
        <v>8</v>
      </c>
      <c r="CX12" s="35">
        <v>80000</v>
      </c>
      <c r="CY12" s="46" t="s">
        <v>36</v>
      </c>
    </row>
    <row r="13" spans="1:107" ht="45" x14ac:dyDescent="0.25">
      <c r="A13" s="124"/>
      <c r="B13" s="127"/>
      <c r="C13" s="121"/>
      <c r="D13" s="130"/>
      <c r="E13" s="133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69"/>
      <c r="CH13" s="69"/>
      <c r="CI13" s="69"/>
      <c r="CJ13" s="69"/>
      <c r="CK13" s="69"/>
      <c r="CL13" s="69"/>
      <c r="CM13" s="69"/>
      <c r="CN13" s="69"/>
      <c r="CO13" s="69"/>
      <c r="CP13" s="69"/>
      <c r="CQ13" s="69"/>
      <c r="CR13" s="69"/>
      <c r="CS13" s="69"/>
      <c r="CT13" s="69"/>
      <c r="CU13" s="67">
        <v>180000</v>
      </c>
      <c r="CV13" s="37">
        <f t="shared" si="0"/>
        <v>1</v>
      </c>
      <c r="CW13" s="51">
        <v>4</v>
      </c>
      <c r="CX13" s="52">
        <v>180000</v>
      </c>
      <c r="CY13" s="46" t="s">
        <v>37</v>
      </c>
    </row>
    <row r="14" spans="1:107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73">
        <f>SUM(CU6:CU13)</f>
        <v>2443644.4300000002</v>
      </c>
      <c r="CV14" s="25">
        <f>CU14/E6</f>
        <v>1.0849492249575965</v>
      </c>
      <c r="CW14" s="61">
        <f>SUM(CW6:CW13)</f>
        <v>67</v>
      </c>
      <c r="CX14" s="76">
        <f>SUM(CX6:CX13)</f>
        <v>2239033.29</v>
      </c>
      <c r="CY14" s="27"/>
    </row>
    <row r="15" spans="1:107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 s="42"/>
      <c r="CV15" s="42"/>
      <c r="CX15" s="42"/>
    </row>
    <row r="16" spans="1:107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 s="42"/>
      <c r="CV16" s="42"/>
      <c r="CX16" s="42"/>
    </row>
    <row r="17" spans="2:102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 s="42"/>
      <c r="CV17" s="42"/>
      <c r="CX17" s="42"/>
    </row>
    <row r="18" spans="2:102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 s="42"/>
      <c r="CV18" s="42"/>
      <c r="CX18" s="42"/>
    </row>
    <row r="19" spans="2:102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 s="42"/>
      <c r="CV19" s="42"/>
      <c r="CX19" s="42"/>
    </row>
    <row r="20" spans="2:102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 s="42"/>
      <c r="CV20" s="42"/>
      <c r="CX20" s="42"/>
    </row>
    <row r="21" spans="2:102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 s="42"/>
      <c r="CV21" s="42"/>
      <c r="CX21" s="42"/>
    </row>
    <row r="22" spans="2:102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 s="42"/>
      <c r="CV22" s="42"/>
      <c r="CX22" s="42"/>
    </row>
    <row r="23" spans="2:102" x14ac:dyDescent="0.25">
      <c r="B23" s="3"/>
      <c r="C23" s="3"/>
    </row>
    <row r="24" spans="2:102" x14ac:dyDescent="0.25">
      <c r="B24" s="3"/>
      <c r="C24" s="3"/>
    </row>
    <row r="25" spans="2:102" x14ac:dyDescent="0.25">
      <c r="B25" s="3"/>
      <c r="C25" s="3"/>
    </row>
    <row r="26" spans="2:102" x14ac:dyDescent="0.25">
      <c r="B26" s="3"/>
      <c r="C26" s="3"/>
    </row>
    <row r="27" spans="2:102" x14ac:dyDescent="0.25">
      <c r="B27" s="3"/>
      <c r="C27" s="3"/>
    </row>
    <row r="28" spans="2:102" x14ac:dyDescent="0.25">
      <c r="B28" s="3"/>
      <c r="C28" s="3"/>
    </row>
    <row r="29" spans="2:102" x14ac:dyDescent="0.25">
      <c r="B29" s="3"/>
      <c r="C29" s="3"/>
    </row>
    <row r="30" spans="2:102" x14ac:dyDescent="0.25">
      <c r="B30" s="3"/>
      <c r="C30" s="3"/>
    </row>
    <row r="31" spans="2:102" x14ac:dyDescent="0.25">
      <c r="B31" s="3"/>
      <c r="C31" s="3"/>
    </row>
    <row r="32" spans="2:102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C6:C13"/>
    <mergeCell ref="A6:A13"/>
    <mergeCell ref="B6:B13"/>
    <mergeCell ref="D6:D13"/>
    <mergeCell ref="E6:E13"/>
    <mergeCell ref="A2:F2"/>
    <mergeCell ref="CY4:CY5"/>
    <mergeCell ref="A4:A5"/>
    <mergeCell ref="B4:B5"/>
    <mergeCell ref="C4:C5"/>
    <mergeCell ref="CU4:CU5"/>
    <mergeCell ref="CW4:CW5"/>
    <mergeCell ref="CX4:CX5"/>
    <mergeCell ref="D4:D5"/>
  </mergeCells>
  <conditionalFormatting sqref="CV23:CV1048576 G22 E15:E21 CV1:CV5 CV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CV6:CV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3.937007874015748E-2" top="0.74803149606299213" bottom="0.74803149606299213" header="0.31496062992125984" footer="0.31496062992125984"/>
  <pageSetup paperSize="8" scale="62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CV23:CV1048576 G22 E15:E21 CV1:CV5 CV14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CV6:CV13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L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CG6" sqref="CG6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2" customWidth="1"/>
    <col min="5" max="5" width="15.85546875" style="10" customWidth="1"/>
    <col min="6" max="6" width="13" style="72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1" width="13.28515625" style="40" hidden="1" customWidth="1"/>
    <col min="82" max="84" width="13.28515625" style="40" customWidth="1"/>
    <col min="85" max="85" width="16.28515625" style="40" customWidth="1"/>
    <col min="86" max="86" width="18.7109375" style="40" customWidth="1"/>
    <col min="87" max="87" width="18.28515625" style="72" customWidth="1"/>
    <col min="88" max="88" width="12.42578125" style="42" customWidth="1"/>
    <col min="89" max="89" width="15.85546875" style="43" customWidth="1"/>
    <col min="90" max="90" width="53.42578125" style="28" customWidth="1"/>
  </cols>
  <sheetData>
    <row r="1" spans="1:90" ht="18.75" x14ac:dyDescent="0.25">
      <c r="A1" s="72"/>
      <c r="B1" s="14" t="s">
        <v>61</v>
      </c>
      <c r="C1" s="2"/>
      <c r="D1" s="2"/>
      <c r="F1" s="10"/>
      <c r="G1" s="18"/>
    </row>
    <row r="2" spans="1:90" x14ac:dyDescent="0.25">
      <c r="A2" s="104"/>
      <c r="B2" s="104"/>
      <c r="C2" s="104"/>
      <c r="D2" s="104"/>
      <c r="E2" s="104"/>
      <c r="F2" s="104"/>
    </row>
    <row r="3" spans="1:90" ht="15.75" thickBot="1" x14ac:dyDescent="0.3">
      <c r="A3" s="72"/>
      <c r="B3" s="72"/>
      <c r="C3" s="72"/>
    </row>
    <row r="4" spans="1:90" ht="15" customHeight="1" x14ac:dyDescent="0.25">
      <c r="A4" s="107" t="s">
        <v>0</v>
      </c>
      <c r="B4" s="109" t="s">
        <v>1</v>
      </c>
      <c r="C4" s="109" t="s">
        <v>2</v>
      </c>
      <c r="D4" s="117" t="s">
        <v>26</v>
      </c>
      <c r="E4" s="80"/>
      <c r="F4" s="81"/>
      <c r="G4" s="82" t="s">
        <v>3</v>
      </c>
      <c r="H4" s="83" t="s">
        <v>4</v>
      </c>
      <c r="I4" s="83" t="s">
        <v>5</v>
      </c>
      <c r="J4" s="83" t="s">
        <v>6</v>
      </c>
      <c r="K4" s="83" t="s">
        <v>7</v>
      </c>
      <c r="L4" s="83" t="s">
        <v>8</v>
      </c>
      <c r="M4" s="83" t="s">
        <v>9</v>
      </c>
      <c r="N4" s="83" t="s">
        <v>10</v>
      </c>
      <c r="O4" s="83" t="s">
        <v>29</v>
      </c>
      <c r="P4" s="83" t="s">
        <v>30</v>
      </c>
      <c r="Q4" s="83" t="s">
        <v>31</v>
      </c>
      <c r="R4" s="83" t="s">
        <v>32</v>
      </c>
      <c r="S4" s="83" t="s">
        <v>3</v>
      </c>
      <c r="T4" s="83" t="s">
        <v>4</v>
      </c>
      <c r="U4" s="83" t="s">
        <v>5</v>
      </c>
      <c r="V4" s="83" t="s">
        <v>6</v>
      </c>
      <c r="W4" s="83" t="s">
        <v>7</v>
      </c>
      <c r="X4" s="83" t="s">
        <v>8</v>
      </c>
      <c r="Y4" s="83" t="s">
        <v>9</v>
      </c>
      <c r="Z4" s="83" t="s">
        <v>10</v>
      </c>
      <c r="AA4" s="83" t="s">
        <v>29</v>
      </c>
      <c r="AB4" s="83" t="s">
        <v>29</v>
      </c>
      <c r="AC4" s="83" t="s">
        <v>30</v>
      </c>
      <c r="AD4" s="83" t="s">
        <v>31</v>
      </c>
      <c r="AE4" s="83" t="s">
        <v>32</v>
      </c>
      <c r="AF4" s="83" t="s">
        <v>3</v>
      </c>
      <c r="AG4" s="83" t="s">
        <v>4</v>
      </c>
      <c r="AH4" s="83" t="s">
        <v>5</v>
      </c>
      <c r="AI4" s="83" t="s">
        <v>6</v>
      </c>
      <c r="AJ4" s="83" t="s">
        <v>7</v>
      </c>
      <c r="AK4" s="83" t="s">
        <v>8</v>
      </c>
      <c r="AL4" s="83" t="s">
        <v>9</v>
      </c>
      <c r="AM4" s="83" t="s">
        <v>10</v>
      </c>
      <c r="AN4" s="83" t="s">
        <v>29</v>
      </c>
      <c r="AO4" s="84" t="s">
        <v>30</v>
      </c>
      <c r="AP4" s="83" t="s">
        <v>31</v>
      </c>
      <c r="AQ4" s="83" t="s">
        <v>32</v>
      </c>
      <c r="AR4" s="83" t="s">
        <v>3</v>
      </c>
      <c r="AS4" s="83" t="s">
        <v>4</v>
      </c>
      <c r="AT4" s="83" t="s">
        <v>5</v>
      </c>
      <c r="AU4" s="83" t="s">
        <v>6</v>
      </c>
      <c r="AV4" s="83" t="s">
        <v>7</v>
      </c>
      <c r="AW4" s="83" t="s">
        <v>8</v>
      </c>
      <c r="AX4" s="83" t="s">
        <v>9</v>
      </c>
      <c r="AY4" s="83" t="s">
        <v>10</v>
      </c>
      <c r="AZ4" s="83" t="s">
        <v>29</v>
      </c>
      <c r="BA4" s="83" t="s">
        <v>30</v>
      </c>
      <c r="BB4" s="83" t="s">
        <v>31</v>
      </c>
      <c r="BC4" s="83" t="s">
        <v>32</v>
      </c>
      <c r="BD4" s="83" t="s">
        <v>3</v>
      </c>
      <c r="BE4" s="83" t="s">
        <v>4</v>
      </c>
      <c r="BF4" s="83" t="s">
        <v>5</v>
      </c>
      <c r="BG4" s="83" t="s">
        <v>6</v>
      </c>
      <c r="BH4" s="83" t="s">
        <v>7</v>
      </c>
      <c r="BI4" s="83" t="s">
        <v>8</v>
      </c>
      <c r="BJ4" s="83" t="s">
        <v>9</v>
      </c>
      <c r="BK4" s="83" t="s">
        <v>10</v>
      </c>
      <c r="BL4" s="83" t="s">
        <v>29</v>
      </c>
      <c r="BM4" s="83" t="s">
        <v>30</v>
      </c>
      <c r="BN4" s="83" t="s">
        <v>31</v>
      </c>
      <c r="BO4" s="83" t="s">
        <v>32</v>
      </c>
      <c r="BP4" s="83" t="s">
        <v>3</v>
      </c>
      <c r="BQ4" s="83" t="s">
        <v>4</v>
      </c>
      <c r="BR4" s="83" t="s">
        <v>5</v>
      </c>
      <c r="BS4" s="83" t="s">
        <v>6</v>
      </c>
      <c r="BT4" s="83" t="s">
        <v>7</v>
      </c>
      <c r="BU4" s="83" t="s">
        <v>8</v>
      </c>
      <c r="BV4" s="83" t="s">
        <v>9</v>
      </c>
      <c r="BW4" s="83" t="s">
        <v>10</v>
      </c>
      <c r="BX4" s="83" t="s">
        <v>29</v>
      </c>
      <c r="BY4" s="83" t="s">
        <v>30</v>
      </c>
      <c r="BZ4" s="83" t="s">
        <v>31</v>
      </c>
      <c r="CA4" s="83" t="s">
        <v>32</v>
      </c>
      <c r="CB4" s="83" t="s">
        <v>3</v>
      </c>
      <c r="CC4" s="83" t="s">
        <v>4</v>
      </c>
      <c r="CD4" s="83" t="s">
        <v>5</v>
      </c>
      <c r="CE4" s="83" t="s">
        <v>6</v>
      </c>
      <c r="CF4" s="99" t="s">
        <v>7</v>
      </c>
      <c r="CG4" s="99" t="s">
        <v>30</v>
      </c>
      <c r="CH4" s="140" t="s">
        <v>55</v>
      </c>
      <c r="CI4" s="85"/>
      <c r="CJ4" s="134" t="s">
        <v>51</v>
      </c>
      <c r="CK4" s="136" t="s">
        <v>50</v>
      </c>
      <c r="CL4" s="105" t="s">
        <v>28</v>
      </c>
    </row>
    <row r="5" spans="1:90" ht="60" x14ac:dyDescent="0.25">
      <c r="A5" s="108"/>
      <c r="B5" s="110"/>
      <c r="C5" s="110"/>
      <c r="D5" s="118"/>
      <c r="E5" s="86" t="s">
        <v>56</v>
      </c>
      <c r="F5" s="87" t="s">
        <v>11</v>
      </c>
      <c r="G5" s="88" t="s">
        <v>12</v>
      </c>
      <c r="H5" s="88" t="s">
        <v>12</v>
      </c>
      <c r="I5" s="88" t="s">
        <v>25</v>
      </c>
      <c r="J5" s="88" t="s">
        <v>25</v>
      </c>
      <c r="K5" s="88" t="s">
        <v>25</v>
      </c>
      <c r="L5" s="88" t="s">
        <v>25</v>
      </c>
      <c r="M5" s="88" t="s">
        <v>25</v>
      </c>
      <c r="N5" s="88" t="s">
        <v>25</v>
      </c>
      <c r="O5" s="88" t="s">
        <v>33</v>
      </c>
      <c r="P5" s="88" t="s">
        <v>33</v>
      </c>
      <c r="Q5" s="88" t="s">
        <v>33</v>
      </c>
      <c r="R5" s="88" t="s">
        <v>33</v>
      </c>
      <c r="S5" s="88" t="s">
        <v>33</v>
      </c>
      <c r="T5" s="88" t="s">
        <v>33</v>
      </c>
      <c r="U5" s="88" t="s">
        <v>33</v>
      </c>
      <c r="V5" s="88" t="s">
        <v>33</v>
      </c>
      <c r="W5" s="88" t="s">
        <v>33</v>
      </c>
      <c r="X5" s="88" t="s">
        <v>33</v>
      </c>
      <c r="Y5" s="88" t="s">
        <v>33</v>
      </c>
      <c r="Z5" s="88" t="s">
        <v>33</v>
      </c>
      <c r="AA5" s="88" t="s">
        <v>34</v>
      </c>
      <c r="AB5" s="88" t="s">
        <v>34</v>
      </c>
      <c r="AC5" s="88" t="s">
        <v>34</v>
      </c>
      <c r="AD5" s="88" t="s">
        <v>34</v>
      </c>
      <c r="AE5" s="88" t="s">
        <v>34</v>
      </c>
      <c r="AF5" s="88" t="s">
        <v>34</v>
      </c>
      <c r="AG5" s="88" t="s">
        <v>34</v>
      </c>
      <c r="AH5" s="88" t="s">
        <v>34</v>
      </c>
      <c r="AI5" s="88" t="s">
        <v>34</v>
      </c>
      <c r="AJ5" s="88" t="s">
        <v>34</v>
      </c>
      <c r="AK5" s="88" t="s">
        <v>34</v>
      </c>
      <c r="AL5" s="88" t="s">
        <v>34</v>
      </c>
      <c r="AM5" s="88" t="s">
        <v>34</v>
      </c>
      <c r="AN5" s="88" t="s">
        <v>38</v>
      </c>
      <c r="AO5" s="88" t="s">
        <v>38</v>
      </c>
      <c r="AP5" s="88" t="s">
        <v>38</v>
      </c>
      <c r="AQ5" s="88" t="s">
        <v>38</v>
      </c>
      <c r="AR5" s="88" t="s">
        <v>38</v>
      </c>
      <c r="AS5" s="88" t="s">
        <v>38</v>
      </c>
      <c r="AT5" s="88" t="s">
        <v>38</v>
      </c>
      <c r="AU5" s="88" t="s">
        <v>38</v>
      </c>
      <c r="AV5" s="88" t="s">
        <v>38</v>
      </c>
      <c r="AW5" s="88" t="s">
        <v>38</v>
      </c>
      <c r="AX5" s="88" t="s">
        <v>38</v>
      </c>
      <c r="AY5" s="88" t="s">
        <v>38</v>
      </c>
      <c r="AZ5" s="88" t="s">
        <v>44</v>
      </c>
      <c r="BA5" s="88" t="s">
        <v>44</v>
      </c>
      <c r="BB5" s="88" t="s">
        <v>44</v>
      </c>
      <c r="BC5" s="88" t="s">
        <v>44</v>
      </c>
      <c r="BD5" s="88" t="s">
        <v>44</v>
      </c>
      <c r="BE5" s="88" t="s">
        <v>44</v>
      </c>
      <c r="BF5" s="88" t="s">
        <v>44</v>
      </c>
      <c r="BG5" s="88" t="s">
        <v>44</v>
      </c>
      <c r="BH5" s="88" t="s">
        <v>44</v>
      </c>
      <c r="BI5" s="88" t="s">
        <v>44</v>
      </c>
      <c r="BJ5" s="88" t="s">
        <v>44</v>
      </c>
      <c r="BK5" s="88" t="s">
        <v>44</v>
      </c>
      <c r="BL5" s="88" t="s">
        <v>45</v>
      </c>
      <c r="BM5" s="88" t="s">
        <v>45</v>
      </c>
      <c r="BN5" s="88" t="s">
        <v>45</v>
      </c>
      <c r="BO5" s="88" t="s">
        <v>45</v>
      </c>
      <c r="BP5" s="88" t="s">
        <v>45</v>
      </c>
      <c r="BQ5" s="88" t="s">
        <v>45</v>
      </c>
      <c r="BR5" s="88" t="s">
        <v>45</v>
      </c>
      <c r="BS5" s="88" t="s">
        <v>45</v>
      </c>
      <c r="BT5" s="88" t="s">
        <v>45</v>
      </c>
      <c r="BU5" s="88" t="s">
        <v>45</v>
      </c>
      <c r="BV5" s="88" t="s">
        <v>45</v>
      </c>
      <c r="BW5" s="88" t="s">
        <v>45</v>
      </c>
      <c r="BX5" s="88" t="s">
        <v>54</v>
      </c>
      <c r="BY5" s="88" t="s">
        <v>54</v>
      </c>
      <c r="BZ5" s="88" t="s">
        <v>54</v>
      </c>
      <c r="CA5" s="88" t="s">
        <v>54</v>
      </c>
      <c r="CB5" s="88" t="s">
        <v>54</v>
      </c>
      <c r="CC5" s="88" t="s">
        <v>54</v>
      </c>
      <c r="CD5" s="88" t="s">
        <v>54</v>
      </c>
      <c r="CE5" s="88" t="s">
        <v>54</v>
      </c>
      <c r="CF5" s="88" t="s">
        <v>54</v>
      </c>
      <c r="CG5" s="88" t="s">
        <v>59</v>
      </c>
      <c r="CH5" s="141"/>
      <c r="CI5" s="89" t="s">
        <v>13</v>
      </c>
      <c r="CJ5" s="135"/>
      <c r="CK5" s="137"/>
      <c r="CL5" s="106"/>
    </row>
    <row r="6" spans="1:90" ht="131.25" customHeight="1" x14ac:dyDescent="0.25">
      <c r="A6" s="123">
        <v>232</v>
      </c>
      <c r="B6" s="126" t="s">
        <v>23</v>
      </c>
      <c r="C6" s="120" t="s">
        <v>22</v>
      </c>
      <c r="D6" s="129" t="s">
        <v>52</v>
      </c>
      <c r="E6" s="138">
        <v>104127.94</v>
      </c>
      <c r="F6" s="90" t="s">
        <v>16</v>
      </c>
      <c r="G6" s="91"/>
      <c r="H6" s="91"/>
      <c r="I6" s="91"/>
      <c r="J6" s="91"/>
      <c r="K6" s="92"/>
      <c r="L6" s="91"/>
      <c r="M6" s="91"/>
      <c r="N6" s="92">
        <v>186460</v>
      </c>
      <c r="O6" s="91"/>
      <c r="P6" s="91"/>
      <c r="Q6" s="91"/>
      <c r="R6" s="91"/>
      <c r="S6" s="91"/>
      <c r="T6" s="92"/>
      <c r="U6" s="91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48">
        <v>59127.94</v>
      </c>
      <c r="CI6" s="94">
        <f t="shared" ref="CI6:CI7" si="0">CK6/CH6</f>
        <v>0.99912156587900747</v>
      </c>
      <c r="CJ6" s="95">
        <v>1</v>
      </c>
      <c r="CK6" s="96">
        <v>59076</v>
      </c>
      <c r="CL6" s="75" t="s">
        <v>57</v>
      </c>
    </row>
    <row r="7" spans="1:90" ht="146.25" customHeight="1" x14ac:dyDescent="0.25">
      <c r="A7" s="124"/>
      <c r="B7" s="127"/>
      <c r="C7" s="121"/>
      <c r="D7" s="130"/>
      <c r="E7" s="139"/>
      <c r="F7" s="90" t="s">
        <v>18</v>
      </c>
      <c r="G7" s="91"/>
      <c r="H7" s="91"/>
      <c r="I7" s="91"/>
      <c r="J7" s="91"/>
      <c r="K7" s="92"/>
      <c r="L7" s="91"/>
      <c r="M7" s="91"/>
      <c r="N7" s="92">
        <v>135000</v>
      </c>
      <c r="O7" s="91"/>
      <c r="P7" s="91"/>
      <c r="Q7" s="91"/>
      <c r="R7" s="91"/>
      <c r="S7" s="91"/>
      <c r="T7" s="92"/>
      <c r="U7" s="91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7"/>
      <c r="BR7" s="97"/>
      <c r="BS7" s="97"/>
      <c r="BT7" s="97"/>
      <c r="BU7" s="97"/>
      <c r="BV7" s="97"/>
      <c r="BW7" s="97"/>
      <c r="BX7" s="97"/>
      <c r="BY7" s="97"/>
      <c r="BZ7" s="97"/>
      <c r="CA7" s="97"/>
      <c r="CB7" s="97"/>
      <c r="CC7" s="97"/>
      <c r="CD7" s="97"/>
      <c r="CE7" s="97"/>
      <c r="CF7" s="97"/>
      <c r="CG7" s="97"/>
      <c r="CH7" s="67">
        <v>45000</v>
      </c>
      <c r="CI7" s="94">
        <f t="shared" si="0"/>
        <v>1</v>
      </c>
      <c r="CJ7" s="100">
        <v>1</v>
      </c>
      <c r="CK7" s="101">
        <v>45000</v>
      </c>
      <c r="CL7" s="55" t="s">
        <v>58</v>
      </c>
    </row>
    <row r="8" spans="1:90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53">
        <f>SUM(CH6:CH7)</f>
        <v>104127.94</v>
      </c>
      <c r="CI8" s="25" t="e">
        <f>CH8/#REF!</f>
        <v>#REF!</v>
      </c>
      <c r="CJ8" s="102">
        <v>1</v>
      </c>
      <c r="CK8" s="103">
        <f>CK6+CK7</f>
        <v>104076</v>
      </c>
      <c r="CL8" s="27"/>
    </row>
  </sheetData>
  <mergeCells count="14">
    <mergeCell ref="A2:F2"/>
    <mergeCell ref="A4:A5"/>
    <mergeCell ref="B4:B5"/>
    <mergeCell ref="C4:C5"/>
    <mergeCell ref="D4:D5"/>
    <mergeCell ref="CJ4:CJ5"/>
    <mergeCell ref="CK4:CK5"/>
    <mergeCell ref="CL4:CL5"/>
    <mergeCell ref="A6:A7"/>
    <mergeCell ref="B6:B7"/>
    <mergeCell ref="C6:C7"/>
    <mergeCell ref="D6:D7"/>
    <mergeCell ref="E6:E7"/>
    <mergeCell ref="CH4:CH5"/>
  </mergeCells>
  <conditionalFormatting sqref="CI6:CI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CI1:CI5 CI8:CI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58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CI6:CI7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CI1:CI5 CI8:CI1048576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2024-10-02T05:33:16Z</dcterms:modified>
</cp:coreProperties>
</file>