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49D1EADF-3BA7-4669-BB99-B8C4EE95E15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EURI'!$A$5:$CH$8</definedName>
    <definedName name="_xlnm._FilterDatabase" localSheetId="0" hidden="1">'CALENDAR TOATE GAL-urile- FEADR'!$A$5:$CL$14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J8" i="2" l="1"/>
  <c r="E6" i="1" l="1"/>
  <c r="CK11" i="1"/>
  <c r="CG8" i="2"/>
  <c r="CH8" i="2" s="1"/>
  <c r="CH7" i="2"/>
  <c r="CH6" i="2"/>
  <c r="CK14" i="1" l="1"/>
  <c r="CM14" i="1" l="1"/>
  <c r="CN14" i="1"/>
  <c r="CL13" i="1" l="1"/>
  <c r="CL12" i="1"/>
  <c r="CL11" i="1"/>
  <c r="CL10" i="1"/>
  <c r="CL9" i="1"/>
  <c r="CL8" i="1"/>
  <c r="CL7" i="1"/>
  <c r="CL6" i="1"/>
  <c r="CL14" i="1" l="1"/>
</calcChain>
</file>

<file path=xl/sharedStrings.xml><?xml version="1.0" encoding="utf-8"?>
<sst xmlns="http://schemas.openxmlformats.org/spreadsheetml/2006/main" count="376" uniqueCount="65">
  <si>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</si>
  <si>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</si>
  <si>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</si>
  <si>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</si>
  <si>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</si>
  <si>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</si>
  <si>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</si>
  <si>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</si>
  <si>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</si>
  <si>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</si>
  <si>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</si>
  <si>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</si>
  <si>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</si>
  <si>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</si>
  <si>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</si>
  <si>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</si>
  <si>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</si>
  <si>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</si>
  <si>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</si>
  <si>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</si>
  <si>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</si>
  <si>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</si>
  <si>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</si>
  <si>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</si>
  <si>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</si>
  <si>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</si>
  <si>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</si>
  <si>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</si>
  <si>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</si>
  <si>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</si>
  <si>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</si>
  <si>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</si>
  <si>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</si>
  <si>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</si>
  <si>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</si>
  <si>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</si>
  <si>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</si>
  <si>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</si>
  <si>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</si>
  <si>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</si>
  <si>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</si>
  <si>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</si>
  <si>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</si>
  <si>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</si>
  <si>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</si>
  <si>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</si>
  <si>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</si>
  <si>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</si>
  <si>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</si>
  <si>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</si>
  <si>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</si>
  <si>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</si>
  <si>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</si>
  <si>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</si>
  <si>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</si>
  <si>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151.331,593 </t>
  </si>
  <si>
    <t>Total Sumă Lansată  pe Măsuri
EURI</t>
  </si>
  <si>
    <t>Alocarea Financiară a SDL 19.2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</si>
  <si>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data de 27.09.2023 a fost deschis apelul de selectie nr 2/2023</t>
    </r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</si>
  <si>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</si>
  <si>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</si>
  <si>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</si>
  <si>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</si>
  <si>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</si>
  <si>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t>Nr inregistrare GAL Tinutul Vinului 765/03.01.2024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</si>
</sst>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S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88" width="13.28515625" style="40" customWidth="1"/>
    <col min="89" max="89" width="18.7109375" style="40" customWidth="1"/>
    <col min="90" max="90" width="13" style="3" customWidth="1"/>
    <col min="91" max="91" width="10.28515625" style="42" customWidth="1"/>
    <col min="92" max="92" width="20.140625" style="43" customWidth="1"/>
    <col min="93" max="93" width="167.140625" style="28" customWidth="1"/>
    <col min="97" max="97" width="11.140625" bestFit="1" customWidth="1"/>
  </cols>
  <sheetData>
    <row r="1" spans="1:97" ht="18.75" x14ac:dyDescent="0.25">
      <c r="A1" s="3"/>
      <c r="B1" s="14" t="s">
        <v>62</v>
      </c>
      <c r="C1" s="2"/>
      <c r="D1" s="2"/>
      <c r="F1" s="10"/>
      <c r="G1" s="18"/>
    </row>
    <row r="2" spans="1:97" x14ac:dyDescent="0.25">
      <c r="A2" s="119" t="s">
        <v>64</v>
      </c>
      <c r="B2" s="119"/>
      <c r="C2" s="119"/>
      <c r="D2" s="119"/>
      <c r="E2" s="119"/>
      <c r="F2" s="119"/>
    </row>
    <row r="3" spans="1:97" ht="15.75" thickBot="1" x14ac:dyDescent="0.3">
      <c r="A3" s="3"/>
      <c r="B3" s="3"/>
      <c r="C3" s="3"/>
    </row>
    <row r="4" spans="1:97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126" t="s">
        <v>46</v>
      </c>
      <c r="CL4" s="44"/>
      <c r="CM4" s="128" t="s">
        <v>47</v>
      </c>
      <c r="CN4" s="130" t="s">
        <v>48</v>
      </c>
      <c r="CO4" s="120" t="s">
        <v>28</v>
      </c>
    </row>
    <row r="5" spans="1:97" ht="60" x14ac:dyDescent="0.25">
      <c r="A5" s="123"/>
      <c r="B5" s="125"/>
      <c r="C5" s="125"/>
      <c r="D5" s="133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61</v>
      </c>
      <c r="CK5" s="127"/>
      <c r="CL5" s="45" t="s">
        <v>13</v>
      </c>
      <c r="CM5" s="129"/>
      <c r="CN5" s="131"/>
      <c r="CO5" s="121"/>
    </row>
    <row r="6" spans="1:97" ht="84.75" customHeight="1" x14ac:dyDescent="0.25">
      <c r="A6" s="107">
        <v>232</v>
      </c>
      <c r="B6" s="110" t="s">
        <v>23</v>
      </c>
      <c r="C6" s="104" t="s">
        <v>22</v>
      </c>
      <c r="D6" s="113" t="s">
        <v>27</v>
      </c>
      <c r="E6" s="116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56">
        <v>265151</v>
      </c>
      <c r="CL6" s="37">
        <f t="shared" ref="CL6:CL13" si="0">CN6/CK6</f>
        <v>1</v>
      </c>
      <c r="CM6" s="34">
        <v>2</v>
      </c>
      <c r="CN6" s="35">
        <v>265151</v>
      </c>
      <c r="CO6" s="57" t="s">
        <v>43</v>
      </c>
    </row>
    <row r="7" spans="1:97" ht="47.25" customHeight="1" x14ac:dyDescent="0.25">
      <c r="A7" s="108"/>
      <c r="B7" s="111"/>
      <c r="C7" s="105"/>
      <c r="D7" s="114"/>
      <c r="E7" s="117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33">
        <v>120000</v>
      </c>
      <c r="CL7" s="37">
        <f t="shared" si="0"/>
        <v>1</v>
      </c>
      <c r="CM7" s="34">
        <v>3</v>
      </c>
      <c r="CN7" s="35">
        <v>120000</v>
      </c>
      <c r="CO7" s="46" t="s">
        <v>39</v>
      </c>
    </row>
    <row r="8" spans="1:97" ht="46.5" customHeight="1" x14ac:dyDescent="0.25">
      <c r="A8" s="108"/>
      <c r="B8" s="111"/>
      <c r="C8" s="105"/>
      <c r="D8" s="114"/>
      <c r="E8" s="117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48">
        <v>113353</v>
      </c>
      <c r="CL8" s="37">
        <f t="shared" si="0"/>
        <v>1</v>
      </c>
      <c r="CM8" s="49">
        <v>2</v>
      </c>
      <c r="CN8" s="50">
        <v>113353</v>
      </c>
      <c r="CO8" s="47" t="s">
        <v>35</v>
      </c>
    </row>
    <row r="9" spans="1:97" ht="409.6" customHeight="1" x14ac:dyDescent="0.25">
      <c r="A9" s="108"/>
      <c r="B9" s="111"/>
      <c r="C9" s="105"/>
      <c r="D9" s="114"/>
      <c r="E9" s="117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 t="s">
        <v>55</v>
      </c>
      <c r="CK9" s="78">
        <v>1352565.19</v>
      </c>
      <c r="CL9" s="37">
        <f t="shared" si="0"/>
        <v>0.89786972855629987</v>
      </c>
      <c r="CM9" s="79">
        <v>45</v>
      </c>
      <c r="CN9" s="98">
        <v>1214427.3400000001</v>
      </c>
      <c r="CO9" s="47" t="s">
        <v>58</v>
      </c>
    </row>
    <row r="10" spans="1:97" ht="45" x14ac:dyDescent="0.25">
      <c r="A10" s="108"/>
      <c r="B10" s="111"/>
      <c r="C10" s="105"/>
      <c r="D10" s="114"/>
      <c r="E10" s="117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71">
        <v>131009</v>
      </c>
      <c r="CL10" s="37">
        <f t="shared" si="0"/>
        <v>1</v>
      </c>
      <c r="CM10" s="34">
        <v>1</v>
      </c>
      <c r="CN10" s="35">
        <v>131009</v>
      </c>
      <c r="CO10" s="55" t="s">
        <v>41</v>
      </c>
      <c r="CS10" s="26"/>
    </row>
    <row r="11" spans="1:97" ht="75" x14ac:dyDescent="0.25">
      <c r="A11" s="108"/>
      <c r="B11" s="111"/>
      <c r="C11" s="105"/>
      <c r="D11" s="114"/>
      <c r="E11" s="117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74">
        <f>23762-13527.94</f>
        <v>10234.06</v>
      </c>
      <c r="CL11" s="37">
        <f t="shared" si="0"/>
        <v>2.3218497839567096</v>
      </c>
      <c r="CM11" s="34">
        <v>1</v>
      </c>
      <c r="CN11" s="35">
        <v>23761.95</v>
      </c>
      <c r="CO11" s="55" t="s">
        <v>53</v>
      </c>
    </row>
    <row r="12" spans="1:97" ht="60" x14ac:dyDescent="0.25">
      <c r="A12" s="108"/>
      <c r="B12" s="111"/>
      <c r="C12" s="105"/>
      <c r="D12" s="114"/>
      <c r="E12" s="117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6">
        <v>80000</v>
      </c>
      <c r="CL12" s="37">
        <f t="shared" si="0"/>
        <v>1</v>
      </c>
      <c r="CM12" s="34">
        <v>8</v>
      </c>
      <c r="CN12" s="35">
        <v>80000</v>
      </c>
      <c r="CO12" s="46" t="s">
        <v>36</v>
      </c>
    </row>
    <row r="13" spans="1:97" ht="45" x14ac:dyDescent="0.25">
      <c r="A13" s="109"/>
      <c r="B13" s="112"/>
      <c r="C13" s="106"/>
      <c r="D13" s="115"/>
      <c r="E13" s="118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7">
        <v>180000</v>
      </c>
      <c r="CL13" s="37">
        <f t="shared" si="0"/>
        <v>1</v>
      </c>
      <c r="CM13" s="51">
        <v>4</v>
      </c>
      <c r="CN13" s="52">
        <v>180000</v>
      </c>
      <c r="CO13" s="46" t="s">
        <v>37</v>
      </c>
    </row>
    <row r="14" spans="1:97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73">
        <f>SUM(CK6:CK13)</f>
        <v>2252312.25</v>
      </c>
      <c r="CL14" s="25">
        <f>CK14/E6</f>
        <v>1</v>
      </c>
      <c r="CM14" s="61">
        <f>SUM(CM6:CM13)</f>
        <v>66</v>
      </c>
      <c r="CN14" s="76">
        <f>SUM(CN6:CN13)</f>
        <v>2127702.29</v>
      </c>
      <c r="CO14" s="27"/>
    </row>
    <row r="15" spans="1:97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 s="42"/>
      <c r="CL15" s="42"/>
      <c r="CN15" s="42"/>
    </row>
    <row r="16" spans="1:97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 s="42"/>
      <c r="CL16" s="42"/>
      <c r="CN16" s="42"/>
    </row>
    <row r="17" spans="2:92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 s="42"/>
      <c r="CL17" s="42"/>
      <c r="CN17" s="42"/>
    </row>
    <row r="18" spans="2:92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 s="42"/>
      <c r="CL18" s="42"/>
      <c r="CN18" s="42"/>
    </row>
    <row r="19" spans="2:92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 s="42"/>
      <c r="CL19" s="42"/>
      <c r="CN19" s="42"/>
    </row>
    <row r="20" spans="2:92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 s="42"/>
      <c r="CL20" s="42"/>
      <c r="CN20" s="42"/>
    </row>
    <row r="21" spans="2:92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 s="42"/>
      <c r="CL21" s="42"/>
      <c r="CN21" s="42"/>
    </row>
    <row r="22" spans="2:92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 s="42"/>
      <c r="CL22" s="42"/>
      <c r="CN22" s="42"/>
    </row>
    <row r="23" spans="2:92" x14ac:dyDescent="0.25">
      <c r="B23" s="3"/>
      <c r="C23" s="3"/>
    </row>
    <row r="24" spans="2:92" x14ac:dyDescent="0.25">
      <c r="B24" s="3"/>
      <c r="C24" s="3"/>
    </row>
    <row r="25" spans="2:92" x14ac:dyDescent="0.25">
      <c r="B25" s="3"/>
      <c r="C25" s="3"/>
    </row>
    <row r="26" spans="2:92" x14ac:dyDescent="0.25">
      <c r="B26" s="3"/>
      <c r="C26" s="3"/>
    </row>
    <row r="27" spans="2:92" x14ac:dyDescent="0.25">
      <c r="B27" s="3"/>
      <c r="C27" s="3"/>
    </row>
    <row r="28" spans="2:92" x14ac:dyDescent="0.25">
      <c r="B28" s="3"/>
      <c r="C28" s="3"/>
    </row>
    <row r="29" spans="2:92" x14ac:dyDescent="0.25">
      <c r="B29" s="3"/>
      <c r="C29" s="3"/>
    </row>
    <row r="30" spans="2:92" x14ac:dyDescent="0.25">
      <c r="B30" s="3"/>
      <c r="C30" s="3"/>
    </row>
    <row r="31" spans="2:92" x14ac:dyDescent="0.25">
      <c r="B31" s="3"/>
      <c r="C31" s="3"/>
    </row>
    <row r="32" spans="2:92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O4:CO5"/>
    <mergeCell ref="A4:A5"/>
    <mergeCell ref="B4:B5"/>
    <mergeCell ref="C4:C5"/>
    <mergeCell ref="CK4:CK5"/>
    <mergeCell ref="CM4:CM5"/>
    <mergeCell ref="CN4:CN5"/>
    <mergeCell ref="D4:D5"/>
    <mergeCell ref="C6:C13"/>
    <mergeCell ref="A6:A13"/>
    <mergeCell ref="B6:B13"/>
    <mergeCell ref="D6:D13"/>
    <mergeCell ref="E6:E13"/>
  </mergeCells>
  <conditionalFormatting sqref="CL23:CL1048576 G22 E15:E21 CL1:CL5 CL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L6:CL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CL23:CL1048576 G22 E15:E21 CL1:CL5 CL14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CL6:CL13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K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B1" sqref="B1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3" width="13.28515625" style="40" customWidth="1"/>
    <col min="84" max="84" width="16.28515625" style="40" customWidth="1"/>
    <col min="85" max="85" width="18.7109375" style="40" customWidth="1"/>
    <col min="86" max="86" width="18.28515625" style="72" customWidth="1"/>
    <col min="87" max="87" width="12.42578125" style="42" customWidth="1"/>
    <col min="88" max="88" width="15.85546875" style="43" customWidth="1"/>
    <col min="89" max="89" width="53.42578125" style="28" customWidth="1"/>
  </cols>
  <sheetData>
    <row r="1" spans="1:89" ht="18.75" x14ac:dyDescent="0.25">
      <c r="A1" s="72"/>
      <c r="B1" s="14" t="s">
        <v>63</v>
      </c>
      <c r="C1" s="2"/>
      <c r="D1" s="2"/>
      <c r="F1" s="10"/>
      <c r="G1" s="18"/>
    </row>
    <row r="2" spans="1:89" x14ac:dyDescent="0.25">
      <c r="A2" s="119"/>
      <c r="B2" s="119"/>
      <c r="C2" s="119"/>
      <c r="D2" s="119"/>
      <c r="E2" s="119"/>
      <c r="F2" s="119"/>
    </row>
    <row r="3" spans="1:89" ht="15.75" thickBot="1" x14ac:dyDescent="0.3">
      <c r="A3" s="72"/>
      <c r="B3" s="72"/>
      <c r="C3" s="72"/>
    </row>
    <row r="4" spans="1:89" ht="15" customHeight="1" x14ac:dyDescent="0.25">
      <c r="A4" s="122" t="s">
        <v>0</v>
      </c>
      <c r="B4" s="124" t="s">
        <v>1</v>
      </c>
      <c r="C4" s="124" t="s">
        <v>2</v>
      </c>
      <c r="D4" s="132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140" t="s">
        <v>56</v>
      </c>
      <c r="CH4" s="85"/>
      <c r="CI4" s="134" t="s">
        <v>51</v>
      </c>
      <c r="CJ4" s="136" t="s">
        <v>50</v>
      </c>
      <c r="CK4" s="120" t="s">
        <v>28</v>
      </c>
    </row>
    <row r="5" spans="1:89" ht="60" x14ac:dyDescent="0.25">
      <c r="A5" s="123"/>
      <c r="B5" s="125"/>
      <c r="C5" s="125"/>
      <c r="D5" s="133"/>
      <c r="E5" s="86" t="s">
        <v>57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141"/>
      <c r="CH5" s="89" t="s">
        <v>13</v>
      </c>
      <c r="CI5" s="135"/>
      <c r="CJ5" s="137"/>
      <c r="CK5" s="121"/>
    </row>
    <row r="6" spans="1:89" ht="131.25" customHeight="1" x14ac:dyDescent="0.25">
      <c r="A6" s="108">
        <v>232</v>
      </c>
      <c r="B6" s="111" t="s">
        <v>23</v>
      </c>
      <c r="C6" s="105" t="s">
        <v>22</v>
      </c>
      <c r="D6" s="114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>
        <v>59127.94</v>
      </c>
      <c r="CE6" s="93"/>
      <c r="CF6" s="93"/>
      <c r="CG6" s="48">
        <v>59127.94</v>
      </c>
      <c r="CH6" s="94">
        <f t="shared" ref="CH6:CH7" si="0">CJ6/CG6</f>
        <v>0.99912156587900747</v>
      </c>
      <c r="CI6" s="95">
        <v>1</v>
      </c>
      <c r="CJ6" s="96">
        <v>59076</v>
      </c>
      <c r="CK6" s="75" t="s">
        <v>59</v>
      </c>
    </row>
    <row r="7" spans="1:89" ht="146.25" customHeight="1" x14ac:dyDescent="0.25">
      <c r="A7" s="109"/>
      <c r="B7" s="112"/>
      <c r="C7" s="106"/>
      <c r="D7" s="115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67">
        <v>45000</v>
      </c>
      <c r="CH7" s="94">
        <f t="shared" si="0"/>
        <v>1</v>
      </c>
      <c r="CI7" s="100">
        <v>1</v>
      </c>
      <c r="CJ7" s="101">
        <v>45000</v>
      </c>
      <c r="CK7" s="55" t="s">
        <v>60</v>
      </c>
    </row>
    <row r="8" spans="1:89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53">
        <f>SUM(CG6:CG7)</f>
        <v>104127.94</v>
      </c>
      <c r="CH8" s="25" t="e">
        <f>CG8/#REF!</f>
        <v>#REF!</v>
      </c>
      <c r="CI8" s="102">
        <v>1</v>
      </c>
      <c r="CJ8" s="103">
        <f>CJ6+CJ7</f>
        <v>104076</v>
      </c>
      <c r="CK8" s="27"/>
    </row>
  </sheetData>
  <mergeCells count="14">
    <mergeCell ref="CI4:CI5"/>
    <mergeCell ref="CJ4:CJ5"/>
    <mergeCell ref="CK4:CK5"/>
    <mergeCell ref="A6:A7"/>
    <mergeCell ref="B6:B7"/>
    <mergeCell ref="C6:C7"/>
    <mergeCell ref="D6:D7"/>
    <mergeCell ref="E6:E7"/>
    <mergeCell ref="CG4:CG5"/>
    <mergeCell ref="A2:F2"/>
    <mergeCell ref="A4:A5"/>
    <mergeCell ref="B4:B5"/>
    <mergeCell ref="C4:C5"/>
    <mergeCell ref="D4:D5"/>
  </mergeCells>
  <conditionalFormatting sqref="CH6:CH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H1:CH5 CH8:CH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CH6:CH7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CH1:CH5 CH8:CH1048576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2024-01-03T07:16:24Z</dcterms:modified>
</cp:coreProperties>
</file>