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24226"/>
  <xr:revisionPtr revIDLastSave="0" documentId="8_{ACA3B056-A59E-4494-82D2-CA529EC47BE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- FEADR" sheetId="1" r:id="rId1"/>
    <sheet name="CALENDAR TOATE GAL-urile - EURI" sheetId="2" r:id="rId2"/>
  </sheets>
  <definedNames>
    <definedName name="_xlnm._FilterDatabase" localSheetId="1" hidden="1">'CALENDAR TOATE GAL-urile - EURI'!$A$5:$CH$8</definedName>
    <definedName name="_xlnm._FilterDatabase" localSheetId="0" hidden="1">'CALENDAR TOATE GAL-urile- FEADR'!$A$5:$CJ$14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1" l="1"/>
  <c r="CI11" i="1"/>
  <c r="CG8" i="2"/>
  <c r="CH8" i="2" s="1"/>
  <c r="CH7" i="2"/>
  <c r="CH6" i="2"/>
  <c r="CI14" i="1" l="1"/>
  <c r="CK14" i="1" l="1"/>
  <c r="CL14" i="1"/>
  <c r="CJ13" i="1" l="1"/>
  <c r="CJ12" i="1"/>
  <c r="CJ11" i="1"/>
  <c r="CJ10" i="1"/>
  <c r="CJ9" i="1"/>
  <c r="CJ8" i="1"/>
  <c r="CJ7" i="1"/>
  <c r="CJ6" i="1"/>
  <c r="CJ14" i="1" l="1"/>
</calcChain>
</file>

<file path=xl/sharedStrings.xml><?xml version="1.0" encoding="utf-8"?>
<sst xmlns="http://schemas.openxmlformats.org/spreadsheetml/2006/main" count="372" uniqueCount="64">
  <si>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</si>
  <si>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</si>
  <si>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</si>
  <si>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</si>
  <si>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</si>
  <si>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</si>
  <si>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</si>
  <si>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</si>
  <si>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</si>
  <si>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</si>
  <si>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</si>
  <si>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</si>
  <si>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</si>
  <si>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</si>
  <si>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</si>
  <si>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</si>
  <si>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</si>
  <si>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</si>
  <si>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</si>
  <si>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</si>
  <si>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</si>
  <si>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</si>
  <si>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</si>
  <si>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</si>
  <si>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</si>
  <si>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</si>
  <si>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</si>
  <si>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</si>
  <si>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</si>
  <si>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>IANUARIE</t>
  </si>
  <si>
    <t>FEBRUARIE</t>
  </si>
  <si>
    <t>MARTIE</t>
  </si>
  <si>
    <t>APRILIE</t>
  </si>
  <si>
    <t>Suma ce  va fi Lansată (2018)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</si>
  <si>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</si>
  <si>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</si>
  <si>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</si>
  <si>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</si>
  <si>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</si>
  <si>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</si>
  <si>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</si>
  <si>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</si>
  <si>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</si>
  <si>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</si>
  <si>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</si>
  <si>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t>Suma ce  va fi Lansată (2022)</t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</si>
  <si>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FEADR</t>
    </r>
  </si>
  <si>
    <t xml:space="preserve">Nr. proiecte selectate la nivelul GAL
FEADR </t>
  </si>
  <si>
    <t>Valoarea nerambursabila a proiectelor selectate
FEADR</t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</si>
  <si>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FEADR</t>
    </r>
  </si>
  <si>
    <t>Valoarea nerambursabila a proiectelor selectate
EURI</t>
  </si>
  <si>
    <t>Nr. proiecte selectate la nivelul GAL
EURI</t>
  </si>
  <si>
    <t>http://www.galtinutulvinului.ro/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</si>
  <si>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
In urma notei de aprobare nr. 201549 din 22.08.2022 privind propunerea de modificare a SDL Nr. 1/2022 u fost realocata catre masura M7/6B suma de 13527.94 de la masura M1/1C- Formarea profesionala a actorilor implicati in sectorul agricol din teritoriul GAL Tinutul Vinului . Valoarea ramasa pe aceasta masura este de 10.234,06 euro.</t>
  </si>
  <si>
    <t>Suma ce  va fi Lansată (2023)</t>
  </si>
  <si>
    <t xml:space="preserve">Calendar lansări apeluri de selecție 2023 </t>
  </si>
  <si>
    <t>Calendar lansări apeluri de selecție 2023- EURI</t>
  </si>
  <si>
    <t xml:space="preserve">151.331,593 </t>
  </si>
  <si>
    <t>Total Sumă Lansată  pe Măsuri
EURI</t>
  </si>
  <si>
    <t>Alocarea Financiară a SDL 19.2 EURI</t>
  </si>
  <si>
    <r>
      <t>Conform Notei MADR nr.201549/22.08.2022 de aprobare a propunerii de modificare a SDL nr.1/2022, simpla, a fost alocata din fondurile EURI pe tranzitie suma de 45.000 euro, pentru care se va deschide apel de selectie in perioada urmatoare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La data de 17.07.2023 a fost deschis apel de selctie</t>
    </r>
    <r>
      <rPr>
        <sz val="11"/>
        <rFont val="Calibri"/>
        <family val="2"/>
        <scheme val="minor"/>
      </rPr>
      <t xml:space="preserve">. La date de 18.08.2023 a fost inchi apelul de selectie, in urma caruia a fost depus un proiect care se afla in evaluare la GAL. </t>
    </r>
    <r>
      <rPr>
        <sz val="11"/>
        <color rgb="FFFF0000"/>
        <rFont val="Calibri"/>
        <family val="2"/>
        <scheme val="minor"/>
      </rPr>
      <t xml:space="preserve"> In urma apelului de selectie a fost selectat un proiect in valoare de 45.000</t>
    </r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</si>
  <si>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
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</t>
    </r>
    <r>
      <rPr>
        <b/>
        <sz val="11"/>
        <rFont val="Calibri"/>
        <family val="2"/>
        <scheme val="minor"/>
      </rPr>
      <t xml:space="preserve"> In urma apelului inchis, au fost selectate </t>
    </r>
    <r>
      <rPr>
        <b/>
        <u/>
        <sz val="11"/>
        <rFont val="Calibri"/>
        <family val="2"/>
        <scheme val="minor"/>
      </rPr>
      <t xml:space="preserve">5 proiecte in valoare de 46850 eur. </t>
    </r>
    <r>
      <rPr>
        <sz val="1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In urma Raportului privind rezultatul evaluarii implementarii SDL, Nota aprobare modificare SDL-nr.221541/09.08.2021, au fost alocati 116.757,60 euro pe ma sura M7/6B.
Apel deschis in perioada 16.05-14-06.2022 pe suma 148,387.77</t>
    </r>
    <r>
      <rPr>
        <sz val="11"/>
        <color rgb="FFFF0000"/>
        <rFont val="Calibri"/>
        <family val="2"/>
        <scheme val="minor"/>
      </rPr>
      <t>.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2"/>
        <color theme="1"/>
        <rFont val="Calibri"/>
        <family val="2"/>
        <scheme val="minor"/>
      </rPr>
      <t xml:space="preserve">In urma apelului inchis la 14.06.2022 a fost selectat </t>
    </r>
    <r>
      <rPr>
        <b/>
        <u/>
        <sz val="12"/>
        <color theme="1"/>
        <rFont val="Calibri"/>
        <family val="2"/>
        <scheme val="minor"/>
      </rPr>
      <t>un proiect in valoare de 9,370.00 euro</t>
    </r>
    <r>
      <rPr>
        <b/>
        <sz val="12"/>
        <color theme="1"/>
        <rFont val="Calibri"/>
        <family val="2"/>
        <scheme val="minor"/>
      </rPr>
      <t>.</t>
    </r>
    <r>
      <rPr>
        <sz val="12"/>
        <rFont val="Calibri"/>
        <family val="2"/>
        <scheme val="minor"/>
      </rPr>
      <t xml:space="preserve"> Valoarea ramasa este de 139.017,77 euro.  </t>
    </r>
    <r>
      <rPr>
        <sz val="12"/>
        <color theme="1"/>
        <rFont val="Calibri"/>
        <family val="2"/>
        <scheme val="minor"/>
      </rPr>
      <t xml:space="preserve">
</t>
    </r>
    <r>
      <rPr>
        <sz val="12"/>
        <rFont val="Calibri"/>
        <family val="2"/>
        <scheme val="minor"/>
      </rPr>
      <t>In urma notei de aprobare nr. 201549 din 22.08.2022 privind propunerea de modificare a SDL Nr. 1/2022 au fost alocati 265.903.37 euro din Fondurile de tranzitie -FEADR si realocati catre aceasta masura suma de 13527.94 de la masura M1/1C- Formarea profesionala a actorilor implicati in sectorul agricol din teritoriul GAL Tinutul Vinului . Pentru suma totala disponibila de 418.449,08 euro va fi deschisa o noua sesiune in curand.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In data de 04.10.2022 a fost deschis apelul de selectie nr.2/2022 aferent masurii M7/6B - Dezvoltare rurala, avizat prin nr. 9337/19.09.2022. Apelul a fost prelungit prin erata nr 1/2022 pana pe data de 18.11.2022</t>
    </r>
    <r>
      <rPr>
        <sz val="12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In urma apeluli de selecte nr 2/2022 au fost selectate la nivel GAL </t>
    </r>
    <r>
      <rPr>
        <b/>
        <u/>
        <sz val="11"/>
        <color theme="1"/>
        <rFont val="Calibri"/>
        <family val="2"/>
        <scheme val="minor"/>
      </rPr>
      <t>9 proiecte in valoare de 189 929,37 euro</t>
    </r>
    <r>
      <rPr>
        <sz val="11"/>
        <color theme="1"/>
        <rFont val="Calibri"/>
        <family val="2"/>
        <scheme val="minor"/>
      </rPr>
      <t xml:space="preserve">, iar la data de 08.12.2022 a avut loc comitetul de selectie, in urma caruia toate au fost declarate eligibile. </t>
    </r>
    <r>
      <rPr>
        <sz val="11"/>
        <rFont val="Calibri"/>
        <family val="2"/>
        <scheme val="minor"/>
      </rPr>
      <t>In urma evaluarii de catre OJFIR, cele 9 proiecte au fost declarate eligibile in valoare de 185130.25 euro.  Pentru valoarea ramasa de 233.318,83 euro va fi deschisa o noua sesiune. In data de 10.04.2023 a fost deschisa sesiune pana la data de 29.05.2023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Apelul de selectie a fost prelungit pana la data de 23.06.2023. Apelul de selectie a fost prelungit a doua oara pana la data de 31.07.2023. In data de 31.07.2023 a fost inchis apelul de selectie, in urma caruia au fost primite patru proiecte care se afla la sediul GAL Tinutul Vinului in  procesul de evaluare.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In urma apelului de selectie au fost declarate eligibile 4 proiecte in valoare de 90.381,857, care au fost depuse in data de 30.08.2023 la OJFIR.</t>
    </r>
    <r>
      <rPr>
        <sz val="11"/>
        <color rgb="FFFF0000"/>
        <rFont val="Calibri"/>
        <family val="2"/>
        <scheme val="minor"/>
      </rPr>
      <t xml:space="preserve"> In data de 27.09.2023 a fost deschis apelul de selectie nr 2/2023</t>
    </r>
  </si>
  <si>
    <r>
      <t xml:space="preserve">Conform Notei MADR nr.201549/22.08.2022 de aprobare a propunerii de modificare a SDL nr.1/2022, simpla, a fost alocata din fondurile EURI pe tranzitie suma de 59.127,94 euro, pentru care se va deschide apel de selectie in perioada urmatoare. </t>
    </r>
    <r>
      <rPr>
        <sz val="11"/>
        <color theme="1"/>
        <rFont val="Calibri"/>
        <family val="2"/>
        <scheme val="minor"/>
      </rPr>
      <t xml:space="preserve">La data de 17.07.2023 a fost deschis apel de selctie. </t>
    </r>
    <r>
      <rPr>
        <sz val="11"/>
        <rFont val="Calibri"/>
        <family val="2"/>
        <scheme val="minor"/>
      </rPr>
      <t>Apelul a fost prelungit pana la data de 31.08.2023. A fost depus la gal un proiect in valoare de 59,076 iar in data de 03.10.2023 va avea loc raportul de selectie.</t>
    </r>
    <r>
      <rPr>
        <sz val="11"/>
        <color rgb="FFFF0000"/>
        <rFont val="Calibri"/>
        <family val="2"/>
        <scheme val="minor"/>
      </rPr>
      <t xml:space="preserve"> In urma raportului de selectei, a fost declarat eligibil si selectat un proiect in valoare de 59076.00 euro.</t>
    </r>
  </si>
  <si>
    <t>Nr inregistrare GAL Tinutul Vinului 706/02.11.2023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</si>
</sst>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rgb="FFFF0000"/>
      <name val="Trebuchet MS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41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0" fontId="10" fillId="0" borderId="5" xfId="0" applyFont="1" applyBorder="1" applyAlignment="1">
      <alignment vertical="center"/>
    </xf>
    <xf numFmtId="4" fontId="29" fillId="7" borderId="5" xfId="0" applyNumberFormat="1" applyFont="1" applyFill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4" fontId="12" fillId="4" borderId="6" xfId="1" applyNumberFormat="1" applyFont="1" applyFill="1" applyBorder="1" applyAlignment="1">
      <alignment horizontal="right" vertical="center" wrapText="1"/>
    </xf>
    <xf numFmtId="4" fontId="24" fillId="4" borderId="9" xfId="1" applyNumberFormat="1" applyFont="1" applyFill="1" applyBorder="1" applyAlignment="1">
      <alignment horizontal="right" vertical="center" wrapText="1"/>
    </xf>
    <xf numFmtId="4" fontId="26" fillId="0" borderId="23" xfId="8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4" fontId="29" fillId="5" borderId="5" xfId="0" applyNumberFormat="1" applyFont="1" applyFill="1" applyBorder="1" applyAlignment="1">
      <alignment horizontal="center" vertical="center"/>
    </xf>
    <xf numFmtId="4" fontId="26" fillId="0" borderId="22" xfId="8" applyNumberFormat="1" applyFont="1" applyFill="1" applyBorder="1" applyAlignment="1">
      <alignment vertical="center" wrapText="1"/>
    </xf>
    <xf numFmtId="0" fontId="25" fillId="4" borderId="21" xfId="0" applyFont="1" applyFill="1" applyBorder="1" applyAlignment="1">
      <alignment wrapText="1"/>
    </xf>
    <xf numFmtId="4" fontId="29" fillId="9" borderId="5" xfId="0" applyNumberFormat="1" applyFont="1" applyFill="1" applyBorder="1" applyAlignment="1">
      <alignment vertical="center"/>
    </xf>
    <xf numFmtId="4" fontId="24" fillId="0" borderId="9" xfId="1" applyNumberFormat="1" applyFont="1" applyFill="1" applyBorder="1" applyAlignment="1">
      <alignment horizontal="right" vertical="center" wrapText="1"/>
    </xf>
    <xf numFmtId="4" fontId="36" fillId="7" borderId="5" xfId="8" applyNumberFormat="1" applyFont="1" applyFill="1" applyBorder="1" applyAlignment="1">
      <alignment vertical="center" wrapText="1"/>
    </xf>
    <xf numFmtId="0" fontId="24" fillId="4" borderId="5" xfId="0" applyFont="1" applyFill="1" applyBorder="1" applyAlignment="1">
      <alignment vertical="center"/>
    </xf>
    <xf numFmtId="0" fontId="14" fillId="3" borderId="12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3" fontId="14" fillId="3" borderId="14" xfId="0" applyNumberFormat="1" applyFont="1" applyFill="1" applyBorder="1" applyAlignment="1">
      <alignment horizontal="center" vertical="center" wrapText="1"/>
    </xf>
    <xf numFmtId="3" fontId="14" fillId="3" borderId="15" xfId="0" applyNumberFormat="1" applyFont="1" applyFill="1" applyBorder="1" applyAlignment="1">
      <alignment horizontal="center" vertical="center"/>
    </xf>
    <xf numFmtId="3" fontId="14" fillId="3" borderId="5" xfId="0" applyNumberFormat="1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wrapText="1"/>
    </xf>
    <xf numFmtId="0" fontId="14" fillId="3" borderId="7" xfId="0" applyFont="1" applyFill="1" applyBorder="1" applyAlignment="1">
      <alignment horizontal="center" vertical="center" wrapText="1"/>
    </xf>
    <xf numFmtId="3" fontId="14" fillId="3" borderId="5" xfId="0" applyNumberFormat="1" applyFont="1" applyFill="1" applyBorder="1" applyAlignment="1">
      <alignment horizontal="center" wrapText="1"/>
    </xf>
    <xf numFmtId="0" fontId="14" fillId="3" borderId="18" xfId="0" applyFont="1" applyFill="1" applyBorder="1" applyAlignment="1">
      <alignment horizontal="center" vertical="center" wrapText="1"/>
    </xf>
    <xf numFmtId="0" fontId="25" fillId="4" borderId="6" xfId="0" applyFont="1" applyFill="1" applyBorder="1" applyAlignment="1">
      <alignment horizontal="center" vertical="center"/>
    </xf>
    <xf numFmtId="3" fontId="25" fillId="4" borderId="5" xfId="1" applyNumberFormat="1" applyFont="1" applyFill="1" applyBorder="1" applyAlignment="1">
      <alignment horizontal="center" vertical="center" wrapText="1"/>
    </xf>
    <xf numFmtId="4" fontId="25" fillId="4" borderId="5" xfId="1" applyNumberFormat="1" applyFont="1" applyFill="1" applyBorder="1" applyAlignment="1">
      <alignment horizontal="right" vertical="center" wrapText="1"/>
    </xf>
    <xf numFmtId="4" fontId="25" fillId="4" borderId="4" xfId="1" applyNumberFormat="1" applyFont="1" applyFill="1" applyBorder="1" applyAlignment="1">
      <alignment horizontal="right" vertical="center" wrapText="1"/>
    </xf>
    <xf numFmtId="10" fontId="14" fillId="4" borderId="5" xfId="0" applyNumberFormat="1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vertical="center"/>
    </xf>
    <xf numFmtId="4" fontId="25" fillId="4" borderId="5" xfId="0" applyNumberFormat="1" applyFont="1" applyFill="1" applyBorder="1" applyAlignment="1">
      <alignment vertical="center"/>
    </xf>
    <xf numFmtId="4" fontId="25" fillId="4" borderId="6" xfId="1" applyNumberFormat="1" applyFont="1" applyFill="1" applyBorder="1" applyAlignment="1">
      <alignment horizontal="right" vertical="center" wrapText="1"/>
    </xf>
    <xf numFmtId="0" fontId="25" fillId="7" borderId="5" xfId="0" applyFont="1" applyFill="1" applyBorder="1" applyAlignment="1">
      <alignment vertical="center" wrapText="1"/>
    </xf>
    <xf numFmtId="4" fontId="25" fillId="7" borderId="5" xfId="0" applyNumberFormat="1" applyFont="1" applyFill="1" applyBorder="1" applyAlignment="1">
      <alignment vertical="center" wrapText="1"/>
    </xf>
    <xf numFmtId="0" fontId="10" fillId="7" borderId="5" xfId="0" applyFont="1" applyFill="1" applyBorder="1" applyAlignment="1">
      <alignment vertical="center"/>
    </xf>
    <xf numFmtId="4" fontId="24" fillId="7" borderId="5" xfId="0" applyNumberFormat="1" applyFont="1" applyFill="1" applyBorder="1" applyAlignment="1">
      <alignment vertical="center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32" fillId="4" borderId="4" xfId="1" applyNumberFormat="1" applyFont="1" applyFill="1" applyBorder="1" applyAlignment="1">
      <alignment horizontal="center" vertical="center" wrapText="1"/>
    </xf>
    <xf numFmtId="4" fontId="32" fillId="4" borderId="8" xfId="1" applyNumberFormat="1" applyFont="1" applyFill="1" applyBorder="1" applyAlignment="1">
      <alignment horizontal="center" vertical="center" wrapText="1"/>
    </xf>
    <xf numFmtId="4" fontId="32" fillId="4" borderId="7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0" fontId="25" fillId="6" borderId="10" xfId="2" applyFont="1" applyBorder="1" applyAlignment="1">
      <alignment horizontal="center" vertical="center" wrapText="1"/>
    </xf>
    <xf numFmtId="0" fontId="25" fillId="6" borderId="20" xfId="2" applyFont="1" applyBorder="1" applyAlignment="1">
      <alignment horizontal="center" vertical="center" wrapText="1"/>
    </xf>
    <xf numFmtId="4" fontId="25" fillId="6" borderId="11" xfId="2" applyNumberFormat="1" applyFont="1" applyBorder="1" applyAlignment="1">
      <alignment horizontal="center" vertical="center" wrapText="1"/>
    </xf>
    <xf numFmtId="4" fontId="25" fillId="6" borderId="8" xfId="2" applyNumberFormat="1" applyFont="1" applyBorder="1" applyAlignment="1">
      <alignment horizontal="center" vertical="center" wrapText="1"/>
    </xf>
    <xf numFmtId="4" fontId="14" fillId="4" borderId="8" xfId="1" applyNumberFormat="1" applyFont="1" applyFill="1" applyBorder="1" applyAlignment="1">
      <alignment horizontal="center" vertical="center" wrapText="1"/>
    </xf>
    <xf numFmtId="4" fontId="14" fillId="4" borderId="7" xfId="1" applyNumberFormat="1" applyFont="1" applyFill="1" applyBorder="1" applyAlignment="1">
      <alignment horizontal="center" vertical="center" wrapText="1"/>
    </xf>
    <xf numFmtId="3" fontId="14" fillId="3" borderId="11" xfId="0" applyNumberFormat="1" applyFont="1" applyFill="1" applyBorder="1" applyAlignment="1">
      <alignment horizontal="center" vertical="center" wrapText="1"/>
    </xf>
    <xf numFmtId="3" fontId="14" fillId="3" borderId="7" xfId="0" applyNumberFormat="1" applyFont="1" applyFill="1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CQ208"/>
  <sheetViews>
    <sheetView tabSelected="1" zoomScale="60" zoomScaleNormal="60" workbookViewId="0">
      <pane xSplit="2" ySplit="5" topLeftCell="E9" activePane="bottomRight" state="frozen"/>
      <selection pane="topRight" activeCell="C1" sqref="C1"/>
      <selection pane="bottomLeft" activeCell="A10" sqref="A10"/>
      <selection pane="bottomRight" activeCell="A2" sqref="A2:F2"/>
    </sheetView>
  </sheetViews>
  <sheetFormatPr defaultRowHeight="15" x14ac:dyDescent="0.25"/>
  <cols>
    <col min="1" max="1" width="5.5703125" style="1" customWidth="1"/>
    <col min="2" max="2" width="16.4257812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1" width="12.85546875" style="16" hidden="1" customWidth="1"/>
    <col min="12" max="12" width="11.7109375" style="16" hidden="1" customWidth="1"/>
    <col min="13" max="13" width="13.140625" style="16" hidden="1" customWidth="1"/>
    <col min="14" max="14" width="12.140625" style="16" hidden="1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hidden="1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hidden="1" customWidth="1"/>
    <col min="26" max="26" width="14.140625" style="16" hidden="1" customWidth="1"/>
    <col min="27" max="27" width="14.28515625" style="16" hidden="1" customWidth="1"/>
    <col min="28" max="28" width="13" style="16" hidden="1" customWidth="1"/>
    <col min="29" max="29" width="13.42578125" style="40" hidden="1" customWidth="1"/>
    <col min="30" max="30" width="14" style="16" hidden="1" customWidth="1"/>
    <col min="31" max="31" width="15.7109375" style="16" hidden="1" customWidth="1"/>
    <col min="32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82" width="13.28515625" style="40" hidden="1" customWidth="1"/>
    <col min="83" max="86" width="13.28515625" style="40" customWidth="1"/>
    <col min="87" max="87" width="18.7109375" style="40" customWidth="1"/>
    <col min="88" max="88" width="13" style="3" customWidth="1"/>
    <col min="89" max="89" width="10.28515625" style="42" customWidth="1"/>
    <col min="90" max="90" width="20.140625" style="43" customWidth="1"/>
    <col min="91" max="91" width="167.140625" style="28" customWidth="1"/>
    <col min="95" max="95" width="11.140625" bestFit="1" customWidth="1"/>
  </cols>
  <sheetData>
    <row r="1" spans="1:95" ht="18.75" x14ac:dyDescent="0.25">
      <c r="A1" s="3"/>
      <c r="B1" s="14" t="s">
        <v>55</v>
      </c>
      <c r="C1" s="2"/>
      <c r="D1" s="2"/>
      <c r="F1" s="10"/>
      <c r="G1" s="18"/>
    </row>
    <row r="2" spans="1:95" x14ac:dyDescent="0.25">
      <c r="A2" s="118" t="s">
        <v>63</v>
      </c>
      <c r="B2" s="118"/>
      <c r="C2" s="118"/>
      <c r="D2" s="118"/>
      <c r="E2" s="118"/>
      <c r="F2" s="118"/>
    </row>
    <row r="3" spans="1:95" ht="15.75" thickBot="1" x14ac:dyDescent="0.3">
      <c r="A3" s="3"/>
      <c r="B3" s="3"/>
      <c r="C3" s="3"/>
    </row>
    <row r="4" spans="1:95" ht="15" customHeight="1" x14ac:dyDescent="0.25">
      <c r="A4" s="121" t="s">
        <v>0</v>
      </c>
      <c r="B4" s="123" t="s">
        <v>1</v>
      </c>
      <c r="C4" s="123" t="s">
        <v>2</v>
      </c>
      <c r="D4" s="131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29</v>
      </c>
      <c r="BY4" s="20" t="s">
        <v>30</v>
      </c>
      <c r="BZ4" s="20" t="s">
        <v>31</v>
      </c>
      <c r="CA4" s="20" t="s">
        <v>32</v>
      </c>
      <c r="CB4" s="20" t="s">
        <v>3</v>
      </c>
      <c r="CC4" s="20" t="s">
        <v>4</v>
      </c>
      <c r="CD4" s="20" t="s">
        <v>5</v>
      </c>
      <c r="CE4" s="20" t="s">
        <v>6</v>
      </c>
      <c r="CF4" s="20" t="s">
        <v>7</v>
      </c>
      <c r="CG4" s="20" t="s">
        <v>8</v>
      </c>
      <c r="CH4" s="20" t="s">
        <v>9</v>
      </c>
      <c r="CI4" s="125" t="s">
        <v>46</v>
      </c>
      <c r="CJ4" s="44"/>
      <c r="CK4" s="127" t="s">
        <v>47</v>
      </c>
      <c r="CL4" s="129" t="s">
        <v>48</v>
      </c>
      <c r="CM4" s="119" t="s">
        <v>28</v>
      </c>
    </row>
    <row r="5" spans="1:95" ht="60" x14ac:dyDescent="0.25">
      <c r="A5" s="122"/>
      <c r="B5" s="124"/>
      <c r="C5" s="124"/>
      <c r="D5" s="132"/>
      <c r="E5" s="15" t="s">
        <v>49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44</v>
      </c>
      <c r="BA5" s="21" t="s">
        <v>44</v>
      </c>
      <c r="BB5" s="21" t="s">
        <v>44</v>
      </c>
      <c r="BC5" s="21" t="s">
        <v>44</v>
      </c>
      <c r="BD5" s="21" t="s">
        <v>44</v>
      </c>
      <c r="BE5" s="21" t="s">
        <v>44</v>
      </c>
      <c r="BF5" s="21" t="s">
        <v>44</v>
      </c>
      <c r="BG5" s="21" t="s">
        <v>44</v>
      </c>
      <c r="BH5" s="21" t="s">
        <v>44</v>
      </c>
      <c r="BI5" s="21" t="s">
        <v>44</v>
      </c>
      <c r="BJ5" s="21" t="s">
        <v>44</v>
      </c>
      <c r="BK5" s="21" t="s">
        <v>44</v>
      </c>
      <c r="BL5" s="21" t="s">
        <v>45</v>
      </c>
      <c r="BM5" s="21" t="s">
        <v>45</v>
      </c>
      <c r="BN5" s="21" t="s">
        <v>45</v>
      </c>
      <c r="BO5" s="21" t="s">
        <v>45</v>
      </c>
      <c r="BP5" s="21" t="s">
        <v>45</v>
      </c>
      <c r="BQ5" s="21" t="s">
        <v>45</v>
      </c>
      <c r="BR5" s="21" t="s">
        <v>45</v>
      </c>
      <c r="BS5" s="21" t="s">
        <v>45</v>
      </c>
      <c r="BT5" s="21" t="s">
        <v>45</v>
      </c>
      <c r="BU5" s="21" t="s">
        <v>45</v>
      </c>
      <c r="BV5" s="21" t="s">
        <v>45</v>
      </c>
      <c r="BW5" s="21" t="s">
        <v>45</v>
      </c>
      <c r="BX5" s="21" t="s">
        <v>54</v>
      </c>
      <c r="BY5" s="21" t="s">
        <v>54</v>
      </c>
      <c r="BZ5" s="21" t="s">
        <v>54</v>
      </c>
      <c r="CA5" s="21" t="s">
        <v>54</v>
      </c>
      <c r="CB5" s="21" t="s">
        <v>54</v>
      </c>
      <c r="CC5" s="21" t="s">
        <v>54</v>
      </c>
      <c r="CD5" s="21" t="s">
        <v>54</v>
      </c>
      <c r="CE5" s="21" t="s">
        <v>54</v>
      </c>
      <c r="CF5" s="21" t="s">
        <v>54</v>
      </c>
      <c r="CG5" s="21" t="s">
        <v>54</v>
      </c>
      <c r="CH5" s="21" t="s">
        <v>54</v>
      </c>
      <c r="CI5" s="126"/>
      <c r="CJ5" s="45" t="s">
        <v>13</v>
      </c>
      <c r="CK5" s="128"/>
      <c r="CL5" s="130"/>
      <c r="CM5" s="120"/>
    </row>
    <row r="6" spans="1:95" ht="84.75" customHeight="1" x14ac:dyDescent="0.25">
      <c r="A6" s="106">
        <v>232</v>
      </c>
      <c r="B6" s="109" t="s">
        <v>23</v>
      </c>
      <c r="C6" s="103" t="s">
        <v>22</v>
      </c>
      <c r="D6" s="112" t="s">
        <v>27</v>
      </c>
      <c r="E6" s="115">
        <f>1869651.28+265903.37+116757.6</f>
        <v>2252312.25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3"/>
      <c r="AC6" s="63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56">
        <v>265151</v>
      </c>
      <c r="CJ6" s="37">
        <f t="shared" ref="CJ6:CJ13" si="0">CL6/CI6</f>
        <v>1</v>
      </c>
      <c r="CK6" s="34">
        <v>2</v>
      </c>
      <c r="CL6" s="35">
        <v>265151</v>
      </c>
      <c r="CM6" s="57" t="s">
        <v>43</v>
      </c>
    </row>
    <row r="7" spans="1:95" ht="47.25" customHeight="1" x14ac:dyDescent="0.25">
      <c r="A7" s="107"/>
      <c r="B7" s="110"/>
      <c r="C7" s="104"/>
      <c r="D7" s="113"/>
      <c r="E7" s="116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33">
        <v>120000</v>
      </c>
      <c r="CJ7" s="37">
        <f t="shared" si="0"/>
        <v>1</v>
      </c>
      <c r="CK7" s="34">
        <v>3</v>
      </c>
      <c r="CL7" s="35">
        <v>120000</v>
      </c>
      <c r="CM7" s="46" t="s">
        <v>39</v>
      </c>
    </row>
    <row r="8" spans="1:95" ht="46.5" customHeight="1" x14ac:dyDescent="0.25">
      <c r="A8" s="107"/>
      <c r="B8" s="110"/>
      <c r="C8" s="104"/>
      <c r="D8" s="113"/>
      <c r="E8" s="116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60"/>
      <c r="CE8" s="60"/>
      <c r="CF8" s="60"/>
      <c r="CG8" s="60"/>
      <c r="CH8" s="60"/>
      <c r="CI8" s="48">
        <v>113353</v>
      </c>
      <c r="CJ8" s="37">
        <f t="shared" si="0"/>
        <v>1</v>
      </c>
      <c r="CK8" s="49">
        <v>2</v>
      </c>
      <c r="CL8" s="50">
        <v>113353</v>
      </c>
      <c r="CM8" s="47" t="s">
        <v>35</v>
      </c>
    </row>
    <row r="9" spans="1:95" ht="409.6" customHeight="1" x14ac:dyDescent="0.25">
      <c r="A9" s="107"/>
      <c r="B9" s="110"/>
      <c r="C9" s="104"/>
      <c r="D9" s="113"/>
      <c r="E9" s="116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40</v>
      </c>
      <c r="AU9" s="29"/>
      <c r="AV9" s="29"/>
      <c r="AW9" s="29" t="s">
        <v>42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6"/>
      <c r="BH9" s="66"/>
      <c r="BI9" s="69"/>
      <c r="BJ9" s="30"/>
      <c r="BK9" s="30"/>
      <c r="BL9" s="30"/>
      <c r="BM9" s="30"/>
      <c r="BN9" s="30"/>
      <c r="BO9" s="30"/>
      <c r="BP9" s="32">
        <v>148387.76999999999</v>
      </c>
      <c r="BQ9" s="64">
        <v>148387.76999999999</v>
      </c>
      <c r="BR9" s="71"/>
      <c r="BS9" s="71"/>
      <c r="BT9" s="71"/>
      <c r="BU9" s="71"/>
      <c r="BV9" s="71"/>
      <c r="BW9" s="71"/>
      <c r="BX9" s="71"/>
      <c r="BY9" s="71"/>
      <c r="BZ9" s="71"/>
      <c r="CA9" s="78"/>
      <c r="CB9" s="71"/>
      <c r="CC9" s="71"/>
      <c r="CD9" s="71"/>
      <c r="CE9" s="71"/>
      <c r="CF9" s="78"/>
      <c r="CG9" s="78"/>
      <c r="CH9" s="78" t="s">
        <v>57</v>
      </c>
      <c r="CI9" s="79">
        <v>1352565.19</v>
      </c>
      <c r="CJ9" s="37">
        <f t="shared" si="0"/>
        <v>0.89786972855629987</v>
      </c>
      <c r="CK9" s="80">
        <v>45</v>
      </c>
      <c r="CL9" s="102">
        <v>1214427.3400000001</v>
      </c>
      <c r="CM9" s="47" t="s">
        <v>61</v>
      </c>
    </row>
    <row r="10" spans="1:95" ht="45" x14ac:dyDescent="0.25">
      <c r="A10" s="107"/>
      <c r="B10" s="110"/>
      <c r="C10" s="104"/>
      <c r="D10" s="113"/>
      <c r="E10" s="116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4"/>
      <c r="BA10" s="32"/>
      <c r="BB10" s="32"/>
      <c r="BC10" s="32"/>
      <c r="BD10" s="65"/>
      <c r="BE10" s="65"/>
      <c r="BF10" s="65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72">
        <v>131009</v>
      </c>
      <c r="CJ10" s="37">
        <f t="shared" si="0"/>
        <v>1</v>
      </c>
      <c r="CK10" s="34">
        <v>1</v>
      </c>
      <c r="CL10" s="35">
        <v>131009</v>
      </c>
      <c r="CM10" s="55" t="s">
        <v>41</v>
      </c>
      <c r="CQ10" s="26"/>
    </row>
    <row r="11" spans="1:95" ht="75" x14ac:dyDescent="0.25">
      <c r="A11" s="107"/>
      <c r="B11" s="110"/>
      <c r="C11" s="104"/>
      <c r="D11" s="113"/>
      <c r="E11" s="116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75">
        <f>23762-13527.94</f>
        <v>10234.06</v>
      </c>
      <c r="CJ11" s="37">
        <f t="shared" si="0"/>
        <v>2.3218497839567096</v>
      </c>
      <c r="CK11" s="34">
        <v>1</v>
      </c>
      <c r="CL11" s="35">
        <v>23761.95</v>
      </c>
      <c r="CM11" s="55" t="s">
        <v>53</v>
      </c>
    </row>
    <row r="12" spans="1:95" ht="60" x14ac:dyDescent="0.25">
      <c r="A12" s="107"/>
      <c r="B12" s="110"/>
      <c r="C12" s="104"/>
      <c r="D12" s="113"/>
      <c r="E12" s="116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70"/>
      <c r="BR12" s="70"/>
      <c r="BS12" s="70"/>
      <c r="BT12" s="70"/>
      <c r="BU12" s="70"/>
      <c r="BV12" s="70"/>
      <c r="BW12" s="70"/>
      <c r="BX12" s="70"/>
      <c r="BY12" s="70"/>
      <c r="BZ12" s="70"/>
      <c r="CA12" s="70"/>
      <c r="CB12" s="70"/>
      <c r="CC12" s="70"/>
      <c r="CD12" s="70"/>
      <c r="CE12" s="70"/>
      <c r="CF12" s="70"/>
      <c r="CG12" s="70"/>
      <c r="CH12" s="70"/>
      <c r="CI12" s="67">
        <v>80000</v>
      </c>
      <c r="CJ12" s="37">
        <f t="shared" si="0"/>
        <v>1</v>
      </c>
      <c r="CK12" s="34">
        <v>8</v>
      </c>
      <c r="CL12" s="35">
        <v>80000</v>
      </c>
      <c r="CM12" s="46" t="s">
        <v>36</v>
      </c>
    </row>
    <row r="13" spans="1:95" ht="45" x14ac:dyDescent="0.25">
      <c r="A13" s="108"/>
      <c r="B13" s="111"/>
      <c r="C13" s="105"/>
      <c r="D13" s="114"/>
      <c r="E13" s="117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70"/>
      <c r="BR13" s="70"/>
      <c r="BS13" s="70"/>
      <c r="BT13" s="70"/>
      <c r="BU13" s="70"/>
      <c r="BV13" s="70"/>
      <c r="BW13" s="70"/>
      <c r="BX13" s="70"/>
      <c r="BY13" s="70"/>
      <c r="BZ13" s="70"/>
      <c r="CA13" s="70"/>
      <c r="CB13" s="70"/>
      <c r="CC13" s="70"/>
      <c r="CD13" s="70"/>
      <c r="CE13" s="70"/>
      <c r="CF13" s="70"/>
      <c r="CG13" s="70"/>
      <c r="CH13" s="70"/>
      <c r="CI13" s="68">
        <v>180000</v>
      </c>
      <c r="CJ13" s="37">
        <f t="shared" si="0"/>
        <v>1</v>
      </c>
      <c r="CK13" s="51">
        <v>4</v>
      </c>
      <c r="CL13" s="52">
        <v>180000</v>
      </c>
      <c r="CM13" s="46" t="s">
        <v>37</v>
      </c>
    </row>
    <row r="14" spans="1:95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74">
        <f>SUM(CI6:CI13)</f>
        <v>2252312.25</v>
      </c>
      <c r="CJ14" s="25">
        <f>CI14/E6</f>
        <v>1</v>
      </c>
      <c r="CK14" s="61">
        <f>SUM(CK6:CK13)</f>
        <v>66</v>
      </c>
      <c r="CL14" s="77">
        <f>SUM(CL6:CL13)</f>
        <v>2127702.29</v>
      </c>
      <c r="CM14" s="27"/>
    </row>
    <row r="15" spans="1:95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 s="42"/>
      <c r="CJ15" s="42"/>
      <c r="CL15" s="42"/>
    </row>
    <row r="16" spans="1:95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 s="42"/>
      <c r="CJ16" s="42"/>
      <c r="CL16" s="42"/>
    </row>
    <row r="17" spans="2:90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 s="42"/>
      <c r="CJ17" s="42"/>
      <c r="CL17" s="42"/>
    </row>
    <row r="18" spans="2:90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 s="42"/>
      <c r="CJ18" s="42"/>
      <c r="CL18" s="42"/>
    </row>
    <row r="19" spans="2:90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 s="42"/>
      <c r="CJ19" s="42"/>
      <c r="CL19" s="42"/>
    </row>
    <row r="20" spans="2:90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 s="42"/>
      <c r="CJ20" s="42"/>
      <c r="CL20" s="42"/>
    </row>
    <row r="21" spans="2:90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 s="42"/>
      <c r="CJ21" s="42"/>
      <c r="CL21" s="42"/>
    </row>
    <row r="22" spans="2:90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 s="42"/>
      <c r="CJ22" s="42"/>
      <c r="CL22" s="42"/>
    </row>
    <row r="23" spans="2:90" x14ac:dyDescent="0.25">
      <c r="B23" s="3"/>
      <c r="C23" s="3"/>
    </row>
    <row r="24" spans="2:90" x14ac:dyDescent="0.25">
      <c r="B24" s="3"/>
      <c r="C24" s="3"/>
    </row>
    <row r="25" spans="2:90" x14ac:dyDescent="0.25">
      <c r="B25" s="3"/>
      <c r="C25" s="3"/>
    </row>
    <row r="26" spans="2:90" x14ac:dyDescent="0.25">
      <c r="B26" s="3"/>
      <c r="C26" s="3"/>
    </row>
    <row r="27" spans="2:90" x14ac:dyDescent="0.25">
      <c r="B27" s="3"/>
      <c r="C27" s="3"/>
    </row>
    <row r="28" spans="2:90" x14ac:dyDescent="0.25">
      <c r="B28" s="3"/>
      <c r="C28" s="3"/>
    </row>
    <row r="29" spans="2:90" x14ac:dyDescent="0.25">
      <c r="B29" s="3"/>
      <c r="C29" s="3"/>
    </row>
    <row r="30" spans="2:90" x14ac:dyDescent="0.25">
      <c r="B30" s="3"/>
      <c r="C30" s="3"/>
    </row>
    <row r="31" spans="2:90" x14ac:dyDescent="0.25">
      <c r="B31" s="3"/>
      <c r="C31" s="3"/>
    </row>
    <row r="32" spans="2:90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A2:F2"/>
    <mergeCell ref="CM4:CM5"/>
    <mergeCell ref="A4:A5"/>
    <mergeCell ref="B4:B5"/>
    <mergeCell ref="C4:C5"/>
    <mergeCell ref="CI4:CI5"/>
    <mergeCell ref="CK4:CK5"/>
    <mergeCell ref="CL4:CL5"/>
    <mergeCell ref="D4:D5"/>
    <mergeCell ref="C6:C13"/>
    <mergeCell ref="A6:A13"/>
    <mergeCell ref="B6:B13"/>
    <mergeCell ref="D6:D13"/>
    <mergeCell ref="E6:E13"/>
  </mergeCells>
  <conditionalFormatting sqref="CJ23:CJ1048576 G22 E15:E21 CJ1:CJ5 CJ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CJ6:CJ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3622047244094491" right="3.937007874015748E-2" top="0.74803149606299213" bottom="0.74803149606299213" header="0.31496062992125984" footer="0.31496062992125984"/>
  <pageSetup paperSize="8" scale="62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CJ23:CJ1048576 G22 E15:E21 CJ1:CJ5 CJ14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CJ6:CJ13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44AA6-06B8-41DE-B33A-91E424AE7671}">
  <sheetPr>
    <tabColor theme="8" tint="0.59999389629810485"/>
  </sheetPr>
  <dimension ref="A1:CK8"/>
  <sheetViews>
    <sheetView zoomScale="60" zoomScaleNormal="6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CH8" sqref="CH8"/>
    </sheetView>
  </sheetViews>
  <sheetFormatPr defaultRowHeight="15" x14ac:dyDescent="0.25"/>
  <cols>
    <col min="1" max="1" width="6.42578125" style="1" customWidth="1"/>
    <col min="2" max="2" width="22.85546875" style="4" customWidth="1"/>
    <col min="3" max="3" width="10.85546875" style="4" customWidth="1"/>
    <col min="4" max="4" width="17" style="73" customWidth="1"/>
    <col min="5" max="5" width="15.85546875" style="10" customWidth="1"/>
    <col min="6" max="6" width="13" style="73" customWidth="1"/>
    <col min="7" max="7" width="11.5703125" style="40" hidden="1" customWidth="1"/>
    <col min="8" max="8" width="12" style="40" hidden="1" customWidth="1"/>
    <col min="9" max="9" width="11.85546875" style="40" hidden="1" customWidth="1"/>
    <col min="10" max="11" width="12.85546875" style="40" hidden="1" customWidth="1"/>
    <col min="12" max="12" width="11.7109375" style="40" hidden="1" customWidth="1"/>
    <col min="13" max="13" width="13.140625" style="40" hidden="1" customWidth="1"/>
    <col min="14" max="14" width="12.140625" style="40" hidden="1" customWidth="1"/>
    <col min="15" max="15" width="12.5703125" style="40" hidden="1" customWidth="1"/>
    <col min="16" max="16" width="11.85546875" style="40" hidden="1" customWidth="1"/>
    <col min="17" max="17" width="11.28515625" style="40" hidden="1" customWidth="1"/>
    <col min="18" max="18" width="12.85546875" style="40" hidden="1" customWidth="1"/>
    <col min="19" max="19" width="12" style="40" hidden="1" customWidth="1"/>
    <col min="20" max="20" width="12.140625" style="40" hidden="1" customWidth="1"/>
    <col min="21" max="21" width="11.140625" style="40" hidden="1" customWidth="1"/>
    <col min="22" max="22" width="12.5703125" style="40" hidden="1" customWidth="1"/>
    <col min="23" max="23" width="11" style="40" hidden="1" customWidth="1"/>
    <col min="24" max="24" width="11.42578125" style="40" hidden="1" customWidth="1"/>
    <col min="25" max="25" width="13.140625" style="40" hidden="1" customWidth="1"/>
    <col min="26" max="26" width="14.140625" style="40" hidden="1" customWidth="1"/>
    <col min="27" max="27" width="14.28515625" style="40" hidden="1" customWidth="1"/>
    <col min="28" max="28" width="13" style="40" hidden="1" customWidth="1"/>
    <col min="29" max="29" width="13.42578125" style="40" hidden="1" customWidth="1"/>
    <col min="30" max="30" width="14" style="40" hidden="1" customWidth="1"/>
    <col min="31" max="31" width="15.7109375" style="40" hidden="1" customWidth="1"/>
    <col min="32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81" width="13.28515625" style="40" hidden="1" customWidth="1"/>
    <col min="82" max="84" width="13.28515625" style="40" customWidth="1"/>
    <col min="85" max="85" width="18.7109375" style="40" customWidth="1"/>
    <col min="86" max="86" width="13" style="73" customWidth="1"/>
    <col min="87" max="87" width="12.42578125" style="42" customWidth="1"/>
    <col min="88" max="88" width="15.85546875" style="43" customWidth="1"/>
    <col min="89" max="89" width="53.42578125" style="28" customWidth="1"/>
  </cols>
  <sheetData>
    <row r="1" spans="1:89" ht="18.75" x14ac:dyDescent="0.25">
      <c r="A1" s="73"/>
      <c r="B1" s="14" t="s">
        <v>56</v>
      </c>
      <c r="C1" s="2"/>
      <c r="D1" s="2"/>
      <c r="F1" s="10"/>
      <c r="G1" s="18"/>
    </row>
    <row r="2" spans="1:89" x14ac:dyDescent="0.25">
      <c r="A2" s="118"/>
      <c r="B2" s="118"/>
      <c r="C2" s="118"/>
      <c r="D2" s="118"/>
      <c r="E2" s="118"/>
      <c r="F2" s="118"/>
    </row>
    <row r="3" spans="1:89" ht="15.75" thickBot="1" x14ac:dyDescent="0.3">
      <c r="A3" s="73"/>
      <c r="B3" s="73"/>
      <c r="C3" s="73"/>
    </row>
    <row r="4" spans="1:89" ht="15" customHeight="1" x14ac:dyDescent="0.25">
      <c r="A4" s="121" t="s">
        <v>0</v>
      </c>
      <c r="B4" s="123" t="s">
        <v>1</v>
      </c>
      <c r="C4" s="123" t="s">
        <v>2</v>
      </c>
      <c r="D4" s="131" t="s">
        <v>26</v>
      </c>
      <c r="E4" s="81"/>
      <c r="F4" s="82"/>
      <c r="G4" s="83" t="s">
        <v>3</v>
      </c>
      <c r="H4" s="84" t="s">
        <v>4</v>
      </c>
      <c r="I4" s="84" t="s">
        <v>5</v>
      </c>
      <c r="J4" s="84" t="s">
        <v>6</v>
      </c>
      <c r="K4" s="84" t="s">
        <v>7</v>
      </c>
      <c r="L4" s="84" t="s">
        <v>8</v>
      </c>
      <c r="M4" s="84" t="s">
        <v>9</v>
      </c>
      <c r="N4" s="84" t="s">
        <v>10</v>
      </c>
      <c r="O4" s="84" t="s">
        <v>29</v>
      </c>
      <c r="P4" s="84" t="s">
        <v>30</v>
      </c>
      <c r="Q4" s="84" t="s">
        <v>31</v>
      </c>
      <c r="R4" s="84" t="s">
        <v>32</v>
      </c>
      <c r="S4" s="84" t="s">
        <v>3</v>
      </c>
      <c r="T4" s="84" t="s">
        <v>4</v>
      </c>
      <c r="U4" s="84" t="s">
        <v>5</v>
      </c>
      <c r="V4" s="84" t="s">
        <v>6</v>
      </c>
      <c r="W4" s="84" t="s">
        <v>7</v>
      </c>
      <c r="X4" s="84" t="s">
        <v>8</v>
      </c>
      <c r="Y4" s="84" t="s">
        <v>9</v>
      </c>
      <c r="Z4" s="84" t="s">
        <v>10</v>
      </c>
      <c r="AA4" s="84" t="s">
        <v>29</v>
      </c>
      <c r="AB4" s="84" t="s">
        <v>29</v>
      </c>
      <c r="AC4" s="84" t="s">
        <v>30</v>
      </c>
      <c r="AD4" s="84" t="s">
        <v>31</v>
      </c>
      <c r="AE4" s="84" t="s">
        <v>32</v>
      </c>
      <c r="AF4" s="84" t="s">
        <v>3</v>
      </c>
      <c r="AG4" s="84" t="s">
        <v>4</v>
      </c>
      <c r="AH4" s="84" t="s">
        <v>5</v>
      </c>
      <c r="AI4" s="84" t="s">
        <v>6</v>
      </c>
      <c r="AJ4" s="84" t="s">
        <v>7</v>
      </c>
      <c r="AK4" s="84" t="s">
        <v>8</v>
      </c>
      <c r="AL4" s="84" t="s">
        <v>9</v>
      </c>
      <c r="AM4" s="84" t="s">
        <v>10</v>
      </c>
      <c r="AN4" s="84" t="s">
        <v>29</v>
      </c>
      <c r="AO4" s="85" t="s">
        <v>30</v>
      </c>
      <c r="AP4" s="84" t="s">
        <v>31</v>
      </c>
      <c r="AQ4" s="84" t="s">
        <v>32</v>
      </c>
      <c r="AR4" s="84" t="s">
        <v>3</v>
      </c>
      <c r="AS4" s="84" t="s">
        <v>4</v>
      </c>
      <c r="AT4" s="84" t="s">
        <v>5</v>
      </c>
      <c r="AU4" s="84" t="s">
        <v>6</v>
      </c>
      <c r="AV4" s="84" t="s">
        <v>7</v>
      </c>
      <c r="AW4" s="84" t="s">
        <v>8</v>
      </c>
      <c r="AX4" s="84" t="s">
        <v>9</v>
      </c>
      <c r="AY4" s="84" t="s">
        <v>10</v>
      </c>
      <c r="AZ4" s="84" t="s">
        <v>29</v>
      </c>
      <c r="BA4" s="84" t="s">
        <v>30</v>
      </c>
      <c r="BB4" s="84" t="s">
        <v>31</v>
      </c>
      <c r="BC4" s="84" t="s">
        <v>32</v>
      </c>
      <c r="BD4" s="84" t="s">
        <v>3</v>
      </c>
      <c r="BE4" s="84" t="s">
        <v>4</v>
      </c>
      <c r="BF4" s="84" t="s">
        <v>5</v>
      </c>
      <c r="BG4" s="84" t="s">
        <v>6</v>
      </c>
      <c r="BH4" s="84" t="s">
        <v>7</v>
      </c>
      <c r="BI4" s="84" t="s">
        <v>8</v>
      </c>
      <c r="BJ4" s="84" t="s">
        <v>9</v>
      </c>
      <c r="BK4" s="84" t="s">
        <v>10</v>
      </c>
      <c r="BL4" s="84" t="s">
        <v>29</v>
      </c>
      <c r="BM4" s="84" t="s">
        <v>30</v>
      </c>
      <c r="BN4" s="84" t="s">
        <v>31</v>
      </c>
      <c r="BO4" s="84" t="s">
        <v>32</v>
      </c>
      <c r="BP4" s="84" t="s">
        <v>3</v>
      </c>
      <c r="BQ4" s="84" t="s">
        <v>4</v>
      </c>
      <c r="BR4" s="84" t="s">
        <v>5</v>
      </c>
      <c r="BS4" s="84" t="s">
        <v>6</v>
      </c>
      <c r="BT4" s="84" t="s">
        <v>7</v>
      </c>
      <c r="BU4" s="84" t="s">
        <v>8</v>
      </c>
      <c r="BV4" s="84" t="s">
        <v>9</v>
      </c>
      <c r="BW4" s="84" t="s">
        <v>10</v>
      </c>
      <c r="BX4" s="84" t="s">
        <v>29</v>
      </c>
      <c r="BY4" s="84" t="s">
        <v>30</v>
      </c>
      <c r="BZ4" s="84" t="s">
        <v>31</v>
      </c>
      <c r="CA4" s="84" t="s">
        <v>32</v>
      </c>
      <c r="CB4" s="84" t="s">
        <v>3</v>
      </c>
      <c r="CC4" s="84" t="s">
        <v>4</v>
      </c>
      <c r="CD4" s="84" t="s">
        <v>5</v>
      </c>
      <c r="CE4" s="84" t="s">
        <v>6</v>
      </c>
      <c r="CF4" s="84" t="s">
        <v>7</v>
      </c>
      <c r="CG4" s="139" t="s">
        <v>58</v>
      </c>
      <c r="CH4" s="86"/>
      <c r="CI4" s="133" t="s">
        <v>51</v>
      </c>
      <c r="CJ4" s="135" t="s">
        <v>50</v>
      </c>
      <c r="CK4" s="119" t="s">
        <v>28</v>
      </c>
    </row>
    <row r="5" spans="1:89" ht="60" x14ac:dyDescent="0.25">
      <c r="A5" s="122"/>
      <c r="B5" s="124"/>
      <c r="C5" s="124"/>
      <c r="D5" s="132"/>
      <c r="E5" s="87" t="s">
        <v>59</v>
      </c>
      <c r="F5" s="88" t="s">
        <v>11</v>
      </c>
      <c r="G5" s="89" t="s">
        <v>12</v>
      </c>
      <c r="H5" s="89" t="s">
        <v>12</v>
      </c>
      <c r="I5" s="89" t="s">
        <v>25</v>
      </c>
      <c r="J5" s="89" t="s">
        <v>25</v>
      </c>
      <c r="K5" s="89" t="s">
        <v>25</v>
      </c>
      <c r="L5" s="89" t="s">
        <v>25</v>
      </c>
      <c r="M5" s="89" t="s">
        <v>25</v>
      </c>
      <c r="N5" s="89" t="s">
        <v>25</v>
      </c>
      <c r="O5" s="89" t="s">
        <v>33</v>
      </c>
      <c r="P5" s="89" t="s">
        <v>33</v>
      </c>
      <c r="Q5" s="89" t="s">
        <v>33</v>
      </c>
      <c r="R5" s="89" t="s">
        <v>33</v>
      </c>
      <c r="S5" s="89" t="s">
        <v>33</v>
      </c>
      <c r="T5" s="89" t="s">
        <v>33</v>
      </c>
      <c r="U5" s="89" t="s">
        <v>33</v>
      </c>
      <c r="V5" s="89" t="s">
        <v>33</v>
      </c>
      <c r="W5" s="89" t="s">
        <v>33</v>
      </c>
      <c r="X5" s="89" t="s">
        <v>33</v>
      </c>
      <c r="Y5" s="89" t="s">
        <v>33</v>
      </c>
      <c r="Z5" s="89" t="s">
        <v>33</v>
      </c>
      <c r="AA5" s="89" t="s">
        <v>34</v>
      </c>
      <c r="AB5" s="89" t="s">
        <v>34</v>
      </c>
      <c r="AC5" s="89" t="s">
        <v>34</v>
      </c>
      <c r="AD5" s="89" t="s">
        <v>34</v>
      </c>
      <c r="AE5" s="89" t="s">
        <v>34</v>
      </c>
      <c r="AF5" s="89" t="s">
        <v>34</v>
      </c>
      <c r="AG5" s="89" t="s">
        <v>34</v>
      </c>
      <c r="AH5" s="89" t="s">
        <v>34</v>
      </c>
      <c r="AI5" s="89" t="s">
        <v>34</v>
      </c>
      <c r="AJ5" s="89" t="s">
        <v>34</v>
      </c>
      <c r="AK5" s="89" t="s">
        <v>34</v>
      </c>
      <c r="AL5" s="89" t="s">
        <v>34</v>
      </c>
      <c r="AM5" s="89" t="s">
        <v>34</v>
      </c>
      <c r="AN5" s="89" t="s">
        <v>38</v>
      </c>
      <c r="AO5" s="89" t="s">
        <v>38</v>
      </c>
      <c r="AP5" s="89" t="s">
        <v>38</v>
      </c>
      <c r="AQ5" s="89" t="s">
        <v>38</v>
      </c>
      <c r="AR5" s="89" t="s">
        <v>38</v>
      </c>
      <c r="AS5" s="89" t="s">
        <v>38</v>
      </c>
      <c r="AT5" s="89" t="s">
        <v>38</v>
      </c>
      <c r="AU5" s="89" t="s">
        <v>38</v>
      </c>
      <c r="AV5" s="89" t="s">
        <v>38</v>
      </c>
      <c r="AW5" s="89" t="s">
        <v>38</v>
      </c>
      <c r="AX5" s="89" t="s">
        <v>38</v>
      </c>
      <c r="AY5" s="89" t="s">
        <v>38</v>
      </c>
      <c r="AZ5" s="89" t="s">
        <v>44</v>
      </c>
      <c r="BA5" s="89" t="s">
        <v>44</v>
      </c>
      <c r="BB5" s="89" t="s">
        <v>44</v>
      </c>
      <c r="BC5" s="89" t="s">
        <v>44</v>
      </c>
      <c r="BD5" s="89" t="s">
        <v>44</v>
      </c>
      <c r="BE5" s="89" t="s">
        <v>44</v>
      </c>
      <c r="BF5" s="89" t="s">
        <v>44</v>
      </c>
      <c r="BG5" s="89" t="s">
        <v>44</v>
      </c>
      <c r="BH5" s="89" t="s">
        <v>44</v>
      </c>
      <c r="BI5" s="89" t="s">
        <v>44</v>
      </c>
      <c r="BJ5" s="89" t="s">
        <v>44</v>
      </c>
      <c r="BK5" s="89" t="s">
        <v>44</v>
      </c>
      <c r="BL5" s="89" t="s">
        <v>45</v>
      </c>
      <c r="BM5" s="89" t="s">
        <v>45</v>
      </c>
      <c r="BN5" s="89" t="s">
        <v>45</v>
      </c>
      <c r="BO5" s="89" t="s">
        <v>45</v>
      </c>
      <c r="BP5" s="89" t="s">
        <v>45</v>
      </c>
      <c r="BQ5" s="89" t="s">
        <v>45</v>
      </c>
      <c r="BR5" s="89" t="s">
        <v>45</v>
      </c>
      <c r="BS5" s="89" t="s">
        <v>45</v>
      </c>
      <c r="BT5" s="89" t="s">
        <v>45</v>
      </c>
      <c r="BU5" s="89" t="s">
        <v>45</v>
      </c>
      <c r="BV5" s="89" t="s">
        <v>45</v>
      </c>
      <c r="BW5" s="89" t="s">
        <v>45</v>
      </c>
      <c r="BX5" s="89" t="s">
        <v>54</v>
      </c>
      <c r="BY5" s="89" t="s">
        <v>54</v>
      </c>
      <c r="BZ5" s="89" t="s">
        <v>54</v>
      </c>
      <c r="CA5" s="89" t="s">
        <v>54</v>
      </c>
      <c r="CB5" s="89" t="s">
        <v>54</v>
      </c>
      <c r="CC5" s="89" t="s">
        <v>54</v>
      </c>
      <c r="CD5" s="89" t="s">
        <v>54</v>
      </c>
      <c r="CE5" s="89" t="s">
        <v>54</v>
      </c>
      <c r="CF5" s="89" t="s">
        <v>54</v>
      </c>
      <c r="CG5" s="140"/>
      <c r="CH5" s="90" t="s">
        <v>13</v>
      </c>
      <c r="CI5" s="134"/>
      <c r="CJ5" s="136"/>
      <c r="CK5" s="120"/>
    </row>
    <row r="6" spans="1:89" ht="131.25" customHeight="1" x14ac:dyDescent="0.25">
      <c r="A6" s="107">
        <v>232</v>
      </c>
      <c r="B6" s="110" t="s">
        <v>23</v>
      </c>
      <c r="C6" s="104" t="s">
        <v>22</v>
      </c>
      <c r="D6" s="113" t="s">
        <v>52</v>
      </c>
      <c r="E6" s="137">
        <v>104127.94</v>
      </c>
      <c r="F6" s="91" t="s">
        <v>16</v>
      </c>
      <c r="G6" s="92"/>
      <c r="H6" s="92"/>
      <c r="I6" s="92"/>
      <c r="J6" s="92"/>
      <c r="K6" s="93"/>
      <c r="L6" s="92"/>
      <c r="M6" s="92"/>
      <c r="N6" s="93">
        <v>186460</v>
      </c>
      <c r="O6" s="92"/>
      <c r="P6" s="92"/>
      <c r="Q6" s="92"/>
      <c r="R6" s="92"/>
      <c r="S6" s="92"/>
      <c r="T6" s="93"/>
      <c r="U6" s="92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/>
      <c r="BC6" s="93"/>
      <c r="BD6" s="93"/>
      <c r="BE6" s="93"/>
      <c r="BF6" s="93"/>
      <c r="BG6" s="93"/>
      <c r="BH6" s="93"/>
      <c r="BI6" s="93"/>
      <c r="BJ6" s="93"/>
      <c r="BK6" s="93"/>
      <c r="BL6" s="93"/>
      <c r="BM6" s="93"/>
      <c r="BN6" s="93"/>
      <c r="BO6" s="93"/>
      <c r="BP6" s="93"/>
      <c r="BQ6" s="93"/>
      <c r="BR6" s="94"/>
      <c r="BS6" s="94"/>
      <c r="BT6" s="94"/>
      <c r="BU6" s="94"/>
      <c r="BV6" s="94"/>
      <c r="BW6" s="94"/>
      <c r="BX6" s="94"/>
      <c r="BY6" s="94"/>
      <c r="BZ6" s="94"/>
      <c r="CA6" s="94"/>
      <c r="CB6" s="94"/>
      <c r="CC6" s="94"/>
      <c r="CD6" s="94">
        <v>59127.94</v>
      </c>
      <c r="CE6" s="94"/>
      <c r="CF6" s="94"/>
      <c r="CG6" s="48">
        <v>59127.94</v>
      </c>
      <c r="CH6" s="95">
        <f t="shared" ref="CH6:CH7" si="0">CJ6/CG6</f>
        <v>0.99912156587900747</v>
      </c>
      <c r="CI6" s="96">
        <v>1</v>
      </c>
      <c r="CJ6" s="97">
        <v>59076</v>
      </c>
      <c r="CK6" s="76" t="s">
        <v>62</v>
      </c>
    </row>
    <row r="7" spans="1:89" ht="146.25" customHeight="1" x14ac:dyDescent="0.25">
      <c r="A7" s="108"/>
      <c r="B7" s="111"/>
      <c r="C7" s="105"/>
      <c r="D7" s="114"/>
      <c r="E7" s="138"/>
      <c r="F7" s="91" t="s">
        <v>18</v>
      </c>
      <c r="G7" s="92"/>
      <c r="H7" s="92"/>
      <c r="I7" s="92"/>
      <c r="J7" s="92"/>
      <c r="K7" s="93"/>
      <c r="L7" s="92"/>
      <c r="M7" s="92"/>
      <c r="N7" s="93">
        <v>135000</v>
      </c>
      <c r="O7" s="92"/>
      <c r="P7" s="92"/>
      <c r="Q7" s="92"/>
      <c r="R7" s="92"/>
      <c r="S7" s="92"/>
      <c r="T7" s="93"/>
      <c r="U7" s="92"/>
      <c r="V7" s="93"/>
      <c r="W7" s="93"/>
      <c r="X7" s="93"/>
      <c r="Y7" s="93"/>
      <c r="Z7" s="93"/>
      <c r="AA7" s="93"/>
      <c r="AB7" s="93"/>
      <c r="AC7" s="93"/>
      <c r="AD7" s="93"/>
      <c r="AE7" s="93"/>
      <c r="AF7" s="93"/>
      <c r="AG7" s="93"/>
      <c r="AH7" s="93"/>
      <c r="AI7" s="93"/>
      <c r="AJ7" s="93"/>
      <c r="AK7" s="93"/>
      <c r="AL7" s="93"/>
      <c r="AM7" s="93"/>
      <c r="AN7" s="93"/>
      <c r="AO7" s="93"/>
      <c r="AP7" s="93"/>
      <c r="AQ7" s="93"/>
      <c r="AR7" s="93"/>
      <c r="AS7" s="93"/>
      <c r="AT7" s="93"/>
      <c r="AU7" s="93"/>
      <c r="AV7" s="93"/>
      <c r="AW7" s="93"/>
      <c r="AX7" s="93"/>
      <c r="AY7" s="93"/>
      <c r="AZ7" s="93"/>
      <c r="BA7" s="93"/>
      <c r="BB7" s="93"/>
      <c r="BC7" s="93"/>
      <c r="BD7" s="93"/>
      <c r="BE7" s="93"/>
      <c r="BF7" s="93"/>
      <c r="BG7" s="93"/>
      <c r="BH7" s="93"/>
      <c r="BI7" s="93"/>
      <c r="BJ7" s="93"/>
      <c r="BK7" s="93"/>
      <c r="BL7" s="93"/>
      <c r="BM7" s="93"/>
      <c r="BN7" s="93"/>
      <c r="BO7" s="93"/>
      <c r="BP7" s="93"/>
      <c r="BQ7" s="98"/>
      <c r="BR7" s="98"/>
      <c r="BS7" s="98"/>
      <c r="BT7" s="98"/>
      <c r="BU7" s="98"/>
      <c r="BV7" s="98"/>
      <c r="BW7" s="98"/>
      <c r="BX7" s="98"/>
      <c r="BY7" s="98"/>
      <c r="BZ7" s="98"/>
      <c r="CA7" s="98"/>
      <c r="CB7" s="98"/>
      <c r="CC7" s="98"/>
      <c r="CD7" s="98"/>
      <c r="CE7" s="98"/>
      <c r="CF7" s="98"/>
      <c r="CG7" s="68">
        <v>45000</v>
      </c>
      <c r="CH7" s="95">
        <f t="shared" si="0"/>
        <v>1</v>
      </c>
      <c r="CI7" s="99">
        <v>1</v>
      </c>
      <c r="CJ7" s="100">
        <v>45000</v>
      </c>
      <c r="CK7" s="55" t="s">
        <v>60</v>
      </c>
    </row>
    <row r="8" spans="1:89" ht="30" customHeight="1" x14ac:dyDescent="0.25">
      <c r="A8" s="13"/>
      <c r="B8" s="6" t="s">
        <v>14</v>
      </c>
      <c r="C8" s="7"/>
      <c r="D8" s="8"/>
      <c r="E8" s="23"/>
      <c r="F8" s="9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53">
        <f>SUM(CG6:CG7)</f>
        <v>104127.94</v>
      </c>
      <c r="CH8" s="25" t="e">
        <f>CG8/#REF!</f>
        <v>#REF!</v>
      </c>
      <c r="CI8" s="101">
        <v>1</v>
      </c>
      <c r="CJ8" s="62">
        <v>45000</v>
      </c>
      <c r="CK8" s="27"/>
    </row>
  </sheetData>
  <mergeCells count="14">
    <mergeCell ref="CI4:CI5"/>
    <mergeCell ref="CJ4:CJ5"/>
    <mergeCell ref="CK4:CK5"/>
    <mergeCell ref="A6:A7"/>
    <mergeCell ref="B6:B7"/>
    <mergeCell ref="C6:C7"/>
    <mergeCell ref="D6:D7"/>
    <mergeCell ref="E6:E7"/>
    <mergeCell ref="CG4:CG5"/>
    <mergeCell ref="A2:F2"/>
    <mergeCell ref="A4:A5"/>
    <mergeCell ref="B4:B5"/>
    <mergeCell ref="C4:C5"/>
    <mergeCell ref="D4:D5"/>
  </mergeCells>
  <conditionalFormatting sqref="CH6:CH7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{DF43A4A3-ED5C-4F17-A8DC-B01479219938}</x14:id>
        </ext>
      </extLst>
    </cfRule>
  </conditionalFormatting>
  <conditionalFormatting sqref="CH1:CH5 CH8:CH1048576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{E72C21D3-50C5-468C-8C5A-8EE3406441F7}</x14:id>
        </ext>
      </extLst>
    </cfRule>
  </conditionalFormatting>
  <hyperlinks>
    <hyperlink ref="D6" r:id="rId1" xr:uid="{3DD195F8-D6A6-443D-A40C-E5E59F0EA2B7}"/>
  </hyperlinks>
  <pageMargins left="0.23622047244094491" right="0.23622047244094491" top="0.74803149606299213" bottom="0.74803149606299213" header="0.31496062992125984" footer="0.31496062992125984"/>
  <pageSetup paperSize="9" scale="58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3A4A3-ED5C-4F17-A8DC-B0147921993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CH6:CH7</xm:sqref>
        </x14:conditionalFormatting>
        <x14:conditionalFormatting xmlns:xm="http://schemas.microsoft.com/office/excel/2006/main">
          <x14:cfRule type="dataBar" id="{E72C21D3-50C5-468C-8C5A-8EE3406441F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CH1:CH5 CH8:CH1048576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 TOATE GAL-urile- FEADR</vt:lpstr>
      <vt:lpstr>CALENDAR TOATE GAL-urile - EURI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2023-11-02T07:47:02Z</dcterms:modified>
</cp:coreProperties>
</file>