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E0B0EE27-0791-4551-B7B1-7456D26E6D1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EURI'!$A$5:$CI$8</definedName>
    <definedName name="_xlnm._FilterDatabase" localSheetId="0" hidden="1">'CALENDAR TOATE GAL-urile- FEADR'!$A$5:$CP$14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K8" i="2" l="1"/>
  <c r="E6" i="1" l="1"/>
  <c r="CO11" i="1"/>
  <c r="CH8" i="2"/>
  <c r="CI8" i="2" s="1"/>
  <c r="CI7" i="2"/>
  <c r="CI6" i="2"/>
  <c r="CO14" i="1" l="1"/>
  <c r="CQ14" i="1" l="1"/>
  <c r="CR14" i="1"/>
  <c r="CP13" i="1" l="1"/>
  <c r="CP12" i="1"/>
  <c r="CP11" i="1"/>
  <c r="CP10" i="1"/>
  <c r="CP9" i="1"/>
  <c r="CP8" i="1"/>
  <c r="CP7" i="1"/>
  <c r="CP6" i="1"/>
  <c r="CP14" i="1" l="1"/>
</calcChain>
</file>

<file path=xl/sharedStrings.xml><?xml version="1.0" encoding="utf-8"?>
<sst xmlns="http://schemas.openxmlformats.org/spreadsheetml/2006/main" count="386" uniqueCount="65">
  <si>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</si>
  <si>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</si>
  <si>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</si>
  <si>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</si>
  <si>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</si>
  <si>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</si>
  <si>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</si>
  <si>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</si>
  <si>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</si>
  <si>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</si>
  <si>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</si>
  <si>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</si>
  <si>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</si>
  <si>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</si>
  <si>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</si>
  <si>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</si>
  <si>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</si>
  <si>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</si>
  <si>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</si>
  <si>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</si>
  <si>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</si>
  <si>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</si>
  <si>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</si>
  <si>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</si>
  <si>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</si>
  <si>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</si>
  <si>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</si>
  <si>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</si>
  <si>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</si>
  <si>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</si>
  <si>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</si>
  <si>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</si>
  <si>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</si>
  <si>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</si>
  <si>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</si>
  <si>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</si>
  <si>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</si>
  <si>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</si>
  <si>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</si>
  <si>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</si>
  <si>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</si>
  <si>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</si>
  <si>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</si>
  <si>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</si>
  <si>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</si>
  <si>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</si>
  <si>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</si>
  <si>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</si>
  <si>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</si>
  <si>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</si>
  <si>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</si>
  <si>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</si>
  <si>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</si>
  <si>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</si>
  <si>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</si>
  <si>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 xml:space="preserve">151.331,593 </t>
  </si>
  <si>
    <t>Total Sumă Lansată  pe Măsuri
EURI</t>
  </si>
  <si>
    <t>Alocarea Financiară a SDL 19.2 EURI</t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</si>
  <si>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rFont val="Calibri"/>
        <family val="2"/>
        <scheme val="minor"/>
      </rPr>
      <t>Apelul a fost prelungit pana la data de 31.08.2023. A fost depus la gal un proiect in valoare de 59,076 iar in data de 03.10.2023 va avea loc raportul de selectie.</t>
    </r>
    <r>
      <rPr>
        <sz val="11"/>
        <color theme="1"/>
        <rFont val="Calibri"/>
        <family val="2"/>
        <scheme val="minor"/>
      </rPr>
      <t xml:space="preserve"> In urma raportului de selectei, a fost declarat eligibil si selectat un proiect in valoare de 59076.00 euro.</t>
    </r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</si>
  <si>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La data de 17.07.2023 a fost deschis apel de selctie</t>
    </r>
    <r>
      <rPr>
        <sz val="11"/>
        <rFont val="Calibri"/>
        <family val="2"/>
        <scheme val="minor"/>
      </rPr>
      <t xml:space="preserve">. La date de 18.08.2023 a fost inchi apelul de selectie, in urma caruia a fost depus un proiect care se afla in evaluare la GAL.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urma apelului de selectie a fost selectat un proiect in valoare de 45.000</t>
    </r>
  </si>
  <si>
    <t>Suma ce  va fi Lansată (2024)</t>
  </si>
  <si>
    <t>Calendar lansări apeluri de selecție 2024</t>
  </si>
  <si>
    <t>Calendar lansări apeluri de selecție 2024- EURI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</si>
  <si>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 In data de 31.07.2023 a fost inchis apelul de selectie, in urma caruia au fost primite patru proiecte care se afla la sediul GAL Tinutul Vinului in  procesul de evaluare.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In urma apelului de selectie au fost declarate eligibile 4 proiecte in valoare de 90.381,857, care au fost depuse in data de 30.08.2023 la OJFIR.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In data de 27.09.2023 a fost deschis apelul de selectie nr 2/2023.  </t>
    </r>
    <r>
      <rPr>
        <sz val="11"/>
        <rFont val="Calibri"/>
        <family val="2"/>
        <scheme val="minor"/>
      </rPr>
      <t xml:space="preserve">In data de 01.04.2023 am deschis apel de selectie pe valoarea de 151331.593, apelul ramanand deschis pana la data de 06.05.2024 </t>
    </r>
    <r>
      <rPr>
        <sz val="11"/>
        <color rgb="FFFF0000"/>
        <rFont val="Calibri"/>
        <family val="2"/>
        <scheme val="minor"/>
      </rPr>
      <t xml:space="preserve">. In data de 30.04.2024 a fost depus un proiect care se afla in evaluare la GAL.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</t>
    </r>
  </si>
  <si>
    <t>Nr inregistrare GAL Tinutul Vinului 867/02.05.2024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</si>
</sst>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  <font>
      <b/>
      <sz val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2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4" fontId="36" fillId="7" borderId="5" xfId="8" applyNumberFormat="1" applyFont="1" applyFill="1" applyBorder="1" applyAlignment="1">
      <alignment vertical="center" wrapText="1"/>
    </xf>
    <xf numFmtId="0" fontId="24" fillId="4" borderId="5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3" fontId="14" fillId="3" borderId="14" xfId="0" applyNumberFormat="1" applyFont="1" applyFill="1" applyBorder="1" applyAlignment="1">
      <alignment horizontal="center" vertical="center" wrapText="1"/>
    </xf>
    <xf numFmtId="3" fontId="14" fillId="3" borderId="15" xfId="0" applyNumberFormat="1" applyFont="1" applyFill="1" applyBorder="1" applyAlignment="1">
      <alignment horizontal="center" vertical="center"/>
    </xf>
    <xf numFmtId="3" fontId="14" fillId="3" borderId="5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horizontal="center" vertical="center" wrapText="1"/>
    </xf>
    <xf numFmtId="3" fontId="14" fillId="3" borderId="5" xfId="0" applyNumberFormat="1" applyFont="1" applyFill="1" applyBorder="1" applyAlignment="1">
      <alignment horizontal="center" wrapText="1"/>
    </xf>
    <xf numFmtId="0" fontId="14" fillId="3" borderId="18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/>
    </xf>
    <xf numFmtId="3" fontId="25" fillId="4" borderId="5" xfId="1" applyNumberFormat="1" applyFont="1" applyFill="1" applyBorder="1" applyAlignment="1">
      <alignment horizontal="center" vertical="center" wrapText="1"/>
    </xf>
    <xf numFmtId="4" fontId="25" fillId="4" borderId="5" xfId="1" applyNumberFormat="1" applyFont="1" applyFill="1" applyBorder="1" applyAlignment="1">
      <alignment horizontal="right" vertical="center" wrapText="1"/>
    </xf>
    <xf numFmtId="4" fontId="25" fillId="4" borderId="4" xfId="1" applyNumberFormat="1" applyFont="1" applyFill="1" applyBorder="1" applyAlignment="1">
      <alignment horizontal="right" vertical="center" wrapText="1"/>
    </xf>
    <xf numFmtId="10" fontId="14" fillId="4" borderId="5" xfId="0" applyNumberFormat="1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vertical="center"/>
    </xf>
    <xf numFmtId="4" fontId="25" fillId="4" borderId="5" xfId="0" applyNumberFormat="1" applyFont="1" applyFill="1" applyBorder="1" applyAlignment="1">
      <alignment vertical="center"/>
    </xf>
    <xf numFmtId="4" fontId="25" fillId="4" borderId="6" xfId="1" applyNumberFormat="1" applyFont="1" applyFill="1" applyBorder="1" applyAlignment="1">
      <alignment horizontal="right" vertical="center" wrapText="1"/>
    </xf>
    <xf numFmtId="4" fontId="24" fillId="7" borderId="5" xfId="0" applyNumberFormat="1" applyFont="1" applyFill="1" applyBorder="1" applyAlignment="1">
      <alignment vertical="center"/>
    </xf>
    <xf numFmtId="3" fontId="37" fillId="3" borderId="15" xfId="0" applyNumberFormat="1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vertical="center" wrapText="1"/>
    </xf>
    <xf numFmtId="4" fontId="25" fillId="0" borderId="5" xfId="0" applyNumberFormat="1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/>
    </xf>
    <xf numFmtId="4" fontId="29" fillId="0" borderId="5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25" fillId="6" borderId="10" xfId="2" applyFont="1" applyBorder="1" applyAlignment="1">
      <alignment horizontal="center" vertical="center" wrapText="1"/>
    </xf>
    <xf numFmtId="0" fontId="25" fillId="6" borderId="20" xfId="2" applyFont="1" applyBorder="1" applyAlignment="1">
      <alignment horizontal="center" vertical="center" wrapText="1"/>
    </xf>
    <xf numFmtId="4" fontId="25" fillId="6" borderId="11" xfId="2" applyNumberFormat="1" applyFont="1" applyBorder="1" applyAlignment="1">
      <alignment horizontal="center" vertical="center" wrapText="1"/>
    </xf>
    <xf numFmtId="4" fontId="25" fillId="6" borderId="8" xfId="2" applyNumberFormat="1" applyFont="1" applyBorder="1" applyAlignment="1">
      <alignment horizontal="center" vertical="center" wrapText="1"/>
    </xf>
    <xf numFmtId="4" fontId="14" fillId="4" borderId="8" xfId="1" applyNumberFormat="1" applyFont="1" applyFill="1" applyBorder="1" applyAlignment="1">
      <alignment horizontal="center" vertical="center" wrapText="1"/>
    </xf>
    <xf numFmtId="4" fontId="14" fillId="4" borderId="7" xfId="1" applyNumberFormat="1" applyFont="1" applyFill="1" applyBorder="1" applyAlignment="1">
      <alignment horizontal="center" vertical="center" wrapText="1"/>
    </xf>
    <xf numFmtId="3" fontId="14" fillId="3" borderId="11" xfId="0" applyNumberFormat="1" applyFont="1" applyFill="1" applyBorder="1" applyAlignment="1">
      <alignment horizontal="center" vertical="center" wrapText="1"/>
    </xf>
    <xf numFmtId="3" fontId="14" fillId="3" borderId="7" xfId="0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W208"/>
  <sheetViews>
    <sheetView tabSelected="1" zoomScale="60" zoomScaleNormal="60" workbookViewId="0">
      <pane xSplit="2" ySplit="5" topLeftCell="CK9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2" width="13.28515625" style="40" hidden="1" customWidth="1"/>
    <col min="83" max="92" width="13.28515625" style="40" customWidth="1"/>
    <col min="93" max="93" width="18.7109375" style="40" customWidth="1"/>
    <col min="94" max="94" width="13" style="3" customWidth="1"/>
    <col min="95" max="95" width="10.28515625" style="42" customWidth="1"/>
    <col min="96" max="96" width="20.140625" style="43" customWidth="1"/>
    <col min="97" max="97" width="167.140625" style="28" customWidth="1"/>
    <col min="101" max="101" width="11.140625" bestFit="1" customWidth="1"/>
  </cols>
  <sheetData>
    <row r="1" spans="1:101" ht="18.75" x14ac:dyDescent="0.25">
      <c r="A1" s="3"/>
      <c r="B1" s="14" t="s">
        <v>61</v>
      </c>
      <c r="C1" s="2"/>
      <c r="D1" s="2"/>
      <c r="F1" s="10"/>
      <c r="G1" s="18"/>
    </row>
    <row r="2" spans="1:101" x14ac:dyDescent="0.25">
      <c r="A2" s="104" t="s">
        <v>64</v>
      </c>
      <c r="B2" s="104"/>
      <c r="C2" s="104"/>
      <c r="D2" s="104"/>
      <c r="E2" s="104"/>
      <c r="F2" s="104"/>
    </row>
    <row r="3" spans="1:101" ht="15.75" thickBot="1" x14ac:dyDescent="0.3">
      <c r="A3" s="3"/>
      <c r="B3" s="3"/>
      <c r="C3" s="3"/>
    </row>
    <row r="4" spans="1:101" ht="15" customHeight="1" x14ac:dyDescent="0.25">
      <c r="A4" s="107" t="s">
        <v>0</v>
      </c>
      <c r="B4" s="109" t="s">
        <v>1</v>
      </c>
      <c r="C4" s="109" t="s">
        <v>2</v>
      </c>
      <c r="D4" s="117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20" t="s">
        <v>8</v>
      </c>
      <c r="CH4" s="20" t="s">
        <v>9</v>
      </c>
      <c r="CI4" s="20" t="s">
        <v>10</v>
      </c>
      <c r="CJ4" s="20" t="s">
        <v>29</v>
      </c>
      <c r="CK4" s="20" t="s">
        <v>30</v>
      </c>
      <c r="CL4" s="20" t="s">
        <v>31</v>
      </c>
      <c r="CM4" s="20" t="s">
        <v>32</v>
      </c>
      <c r="CN4" s="20" t="s">
        <v>3</v>
      </c>
      <c r="CO4" s="111" t="s">
        <v>46</v>
      </c>
      <c r="CP4" s="44"/>
      <c r="CQ4" s="113" t="s">
        <v>47</v>
      </c>
      <c r="CR4" s="115" t="s">
        <v>48</v>
      </c>
      <c r="CS4" s="105" t="s">
        <v>28</v>
      </c>
    </row>
    <row r="5" spans="1:101" ht="60" x14ac:dyDescent="0.25">
      <c r="A5" s="108"/>
      <c r="B5" s="110"/>
      <c r="C5" s="110"/>
      <c r="D5" s="118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54</v>
      </c>
      <c r="BY5" s="21" t="s">
        <v>54</v>
      </c>
      <c r="BZ5" s="21" t="s">
        <v>54</v>
      </c>
      <c r="CA5" s="21" t="s">
        <v>54</v>
      </c>
      <c r="CB5" s="21" t="s">
        <v>54</v>
      </c>
      <c r="CC5" s="21" t="s">
        <v>54</v>
      </c>
      <c r="CD5" s="21" t="s">
        <v>54</v>
      </c>
      <c r="CE5" s="21" t="s">
        <v>54</v>
      </c>
      <c r="CF5" s="21" t="s">
        <v>54</v>
      </c>
      <c r="CG5" s="21" t="s">
        <v>54</v>
      </c>
      <c r="CH5" s="21" t="s">
        <v>54</v>
      </c>
      <c r="CI5" s="21" t="s">
        <v>54</v>
      </c>
      <c r="CJ5" s="21" t="s">
        <v>60</v>
      </c>
      <c r="CK5" s="21" t="s">
        <v>60</v>
      </c>
      <c r="CL5" s="21" t="s">
        <v>60</v>
      </c>
      <c r="CM5" s="21" t="s">
        <v>60</v>
      </c>
      <c r="CN5" s="21" t="s">
        <v>60</v>
      </c>
      <c r="CO5" s="112"/>
      <c r="CP5" s="45" t="s">
        <v>13</v>
      </c>
      <c r="CQ5" s="114"/>
      <c r="CR5" s="116"/>
      <c r="CS5" s="106"/>
    </row>
    <row r="6" spans="1:101" ht="84.75" customHeight="1" x14ac:dyDescent="0.25">
      <c r="A6" s="122">
        <v>232</v>
      </c>
      <c r="B6" s="125" t="s">
        <v>23</v>
      </c>
      <c r="C6" s="119" t="s">
        <v>22</v>
      </c>
      <c r="D6" s="128" t="s">
        <v>27</v>
      </c>
      <c r="E6" s="131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2"/>
      <c r="AC6" s="62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56">
        <v>265151</v>
      </c>
      <c r="CP6" s="37">
        <f t="shared" ref="CP6:CP13" si="0">CR6/CO6</f>
        <v>1</v>
      </c>
      <c r="CQ6" s="34">
        <v>2</v>
      </c>
      <c r="CR6" s="35">
        <v>265151</v>
      </c>
      <c r="CS6" s="57" t="s">
        <v>43</v>
      </c>
    </row>
    <row r="7" spans="1:101" ht="47.25" customHeight="1" x14ac:dyDescent="0.25">
      <c r="A7" s="123"/>
      <c r="B7" s="126"/>
      <c r="C7" s="120"/>
      <c r="D7" s="129"/>
      <c r="E7" s="132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33">
        <v>120000</v>
      </c>
      <c r="CP7" s="37">
        <f t="shared" si="0"/>
        <v>1</v>
      </c>
      <c r="CQ7" s="34">
        <v>3</v>
      </c>
      <c r="CR7" s="35">
        <v>120000</v>
      </c>
      <c r="CS7" s="46" t="s">
        <v>39</v>
      </c>
    </row>
    <row r="8" spans="1:101" ht="46.5" customHeight="1" x14ac:dyDescent="0.25">
      <c r="A8" s="123"/>
      <c r="B8" s="126"/>
      <c r="C8" s="120"/>
      <c r="D8" s="129"/>
      <c r="E8" s="132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48">
        <v>113353</v>
      </c>
      <c r="CP8" s="37">
        <f t="shared" si="0"/>
        <v>1</v>
      </c>
      <c r="CQ8" s="49">
        <v>2</v>
      </c>
      <c r="CR8" s="50">
        <v>113353</v>
      </c>
      <c r="CS8" s="47" t="s">
        <v>35</v>
      </c>
    </row>
    <row r="9" spans="1:101" ht="409.6" customHeight="1" x14ac:dyDescent="0.25">
      <c r="A9" s="123"/>
      <c r="B9" s="126"/>
      <c r="C9" s="120"/>
      <c r="D9" s="129"/>
      <c r="E9" s="132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5"/>
      <c r="BH9" s="65"/>
      <c r="BI9" s="68"/>
      <c r="BJ9" s="30"/>
      <c r="BK9" s="30"/>
      <c r="BL9" s="30"/>
      <c r="BM9" s="30"/>
      <c r="BN9" s="30"/>
      <c r="BO9" s="30"/>
      <c r="BP9" s="32">
        <v>148387.76999999999</v>
      </c>
      <c r="BQ9" s="63">
        <v>148387.76999999999</v>
      </c>
      <c r="BR9" s="70"/>
      <c r="BS9" s="70"/>
      <c r="BT9" s="70"/>
      <c r="BU9" s="70"/>
      <c r="BV9" s="70"/>
      <c r="BW9" s="70"/>
      <c r="BX9" s="70"/>
      <c r="BY9" s="70"/>
      <c r="BZ9" s="70"/>
      <c r="CA9" s="77"/>
      <c r="CB9" s="70"/>
      <c r="CC9" s="70"/>
      <c r="CD9" s="70"/>
      <c r="CE9" s="70"/>
      <c r="CF9" s="77"/>
      <c r="CG9" s="77"/>
      <c r="CH9" s="77"/>
      <c r="CI9" s="77"/>
      <c r="CJ9" s="77"/>
      <c r="CK9" s="77"/>
      <c r="CL9" s="77" t="s">
        <v>55</v>
      </c>
      <c r="CM9" s="77"/>
      <c r="CN9" s="77"/>
      <c r="CO9" s="78">
        <v>1352565.19</v>
      </c>
      <c r="CP9" s="37">
        <f t="shared" si="0"/>
        <v>0.89786972855629987</v>
      </c>
      <c r="CQ9" s="79">
        <v>45</v>
      </c>
      <c r="CR9" s="98">
        <v>1214427.3400000001</v>
      </c>
      <c r="CS9" s="47" t="s">
        <v>63</v>
      </c>
    </row>
    <row r="10" spans="1:101" ht="45" x14ac:dyDescent="0.25">
      <c r="A10" s="123"/>
      <c r="B10" s="126"/>
      <c r="C10" s="120"/>
      <c r="D10" s="129"/>
      <c r="E10" s="132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3"/>
      <c r="BA10" s="32"/>
      <c r="BB10" s="32"/>
      <c r="BC10" s="32"/>
      <c r="BD10" s="64"/>
      <c r="BE10" s="64"/>
      <c r="BF10" s="64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71">
        <v>131009</v>
      </c>
      <c r="CP10" s="37">
        <f t="shared" si="0"/>
        <v>1</v>
      </c>
      <c r="CQ10" s="34">
        <v>1</v>
      </c>
      <c r="CR10" s="35">
        <v>131009</v>
      </c>
      <c r="CS10" s="55" t="s">
        <v>41</v>
      </c>
      <c r="CW10" s="26"/>
    </row>
    <row r="11" spans="1:101" ht="75" x14ac:dyDescent="0.25">
      <c r="A11" s="123"/>
      <c r="B11" s="126"/>
      <c r="C11" s="120"/>
      <c r="D11" s="129"/>
      <c r="E11" s="132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74">
        <f>23762-13527.94</f>
        <v>10234.06</v>
      </c>
      <c r="CP11" s="37">
        <f t="shared" si="0"/>
        <v>2.3218497839567096</v>
      </c>
      <c r="CQ11" s="34">
        <v>1</v>
      </c>
      <c r="CR11" s="35">
        <v>23761.95</v>
      </c>
      <c r="CS11" s="55" t="s">
        <v>53</v>
      </c>
    </row>
    <row r="12" spans="1:101" ht="60" x14ac:dyDescent="0.25">
      <c r="A12" s="123"/>
      <c r="B12" s="126"/>
      <c r="C12" s="120"/>
      <c r="D12" s="129"/>
      <c r="E12" s="132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6">
        <v>80000</v>
      </c>
      <c r="CP12" s="37">
        <f t="shared" si="0"/>
        <v>1</v>
      </c>
      <c r="CQ12" s="34">
        <v>8</v>
      </c>
      <c r="CR12" s="35">
        <v>80000</v>
      </c>
      <c r="CS12" s="46" t="s">
        <v>36</v>
      </c>
    </row>
    <row r="13" spans="1:101" ht="45" x14ac:dyDescent="0.25">
      <c r="A13" s="124"/>
      <c r="B13" s="127"/>
      <c r="C13" s="121"/>
      <c r="D13" s="130"/>
      <c r="E13" s="133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7">
        <v>180000</v>
      </c>
      <c r="CP13" s="37">
        <f t="shared" si="0"/>
        <v>1</v>
      </c>
      <c r="CQ13" s="51">
        <v>4</v>
      </c>
      <c r="CR13" s="52">
        <v>180000</v>
      </c>
      <c r="CS13" s="46" t="s">
        <v>37</v>
      </c>
    </row>
    <row r="14" spans="1:101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73">
        <f>SUM(CO6:CO13)</f>
        <v>2252312.25</v>
      </c>
      <c r="CP14" s="25">
        <f>CO14/E6</f>
        <v>1</v>
      </c>
      <c r="CQ14" s="61">
        <f>SUM(CQ6:CQ13)</f>
        <v>66</v>
      </c>
      <c r="CR14" s="76">
        <f>SUM(CR6:CR13)</f>
        <v>2127702.29</v>
      </c>
      <c r="CS14" s="27"/>
    </row>
    <row r="15" spans="1:101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 s="42"/>
      <c r="CP15" s="42"/>
      <c r="CR15" s="42"/>
    </row>
    <row r="16" spans="1:101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 s="42"/>
      <c r="CP16" s="42"/>
      <c r="CR16" s="42"/>
    </row>
    <row r="17" spans="2:96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 s="42"/>
      <c r="CP17" s="42"/>
      <c r="CR17" s="42"/>
    </row>
    <row r="18" spans="2:96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 s="42"/>
      <c r="CP18" s="42"/>
      <c r="CR18" s="42"/>
    </row>
    <row r="19" spans="2:96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 s="42"/>
      <c r="CP19" s="42"/>
      <c r="CR19" s="42"/>
    </row>
    <row r="20" spans="2:96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 s="42"/>
      <c r="CP20" s="42"/>
      <c r="CR20" s="42"/>
    </row>
    <row r="21" spans="2:96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 s="42"/>
      <c r="CP21" s="42"/>
      <c r="CR21" s="42"/>
    </row>
    <row r="22" spans="2:96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 s="42"/>
      <c r="CP22" s="42"/>
      <c r="CR22" s="42"/>
    </row>
    <row r="23" spans="2:96" x14ac:dyDescent="0.25">
      <c r="B23" s="3"/>
      <c r="C23" s="3"/>
    </row>
    <row r="24" spans="2:96" x14ac:dyDescent="0.25">
      <c r="B24" s="3"/>
      <c r="C24" s="3"/>
    </row>
    <row r="25" spans="2:96" x14ac:dyDescent="0.25">
      <c r="B25" s="3"/>
      <c r="C25" s="3"/>
    </row>
    <row r="26" spans="2:96" x14ac:dyDescent="0.25">
      <c r="B26" s="3"/>
      <c r="C26" s="3"/>
    </row>
    <row r="27" spans="2:96" x14ac:dyDescent="0.25">
      <c r="B27" s="3"/>
      <c r="C27" s="3"/>
    </row>
    <row r="28" spans="2:96" x14ac:dyDescent="0.25">
      <c r="B28" s="3"/>
      <c r="C28" s="3"/>
    </row>
    <row r="29" spans="2:96" x14ac:dyDescent="0.25">
      <c r="B29" s="3"/>
      <c r="C29" s="3"/>
    </row>
    <row r="30" spans="2:96" x14ac:dyDescent="0.25">
      <c r="B30" s="3"/>
      <c r="C30" s="3"/>
    </row>
    <row r="31" spans="2:96" x14ac:dyDescent="0.25">
      <c r="B31" s="3"/>
      <c r="C31" s="3"/>
    </row>
    <row r="32" spans="2:96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CS4:CS5"/>
    <mergeCell ref="A4:A5"/>
    <mergeCell ref="B4:B5"/>
    <mergeCell ref="C4:C5"/>
    <mergeCell ref="CO4:CO5"/>
    <mergeCell ref="CQ4:CQ5"/>
    <mergeCell ref="CR4:CR5"/>
    <mergeCell ref="D4:D5"/>
  </mergeCells>
  <conditionalFormatting sqref="CP23:CP1048576 G22 E15:E21 CP1:CP5 CP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P6:CP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3.937007874015748E-2" top="0.74803149606299213" bottom="0.74803149606299213" header="0.31496062992125984" footer="0.31496062992125984"/>
  <pageSetup paperSize="8" scale="6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CP23:CP1048576 G22 E15:E21 CP1:CP5 CP14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CP6:CP13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L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G6" sqref="CG6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2" customWidth="1"/>
    <col min="5" max="5" width="15.85546875" style="10" customWidth="1"/>
    <col min="6" max="6" width="13" style="72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1" width="13.28515625" style="40" hidden="1" customWidth="1"/>
    <col min="82" max="84" width="13.28515625" style="40" customWidth="1"/>
    <col min="85" max="85" width="16.28515625" style="40" customWidth="1"/>
    <col min="86" max="86" width="18.7109375" style="40" customWidth="1"/>
    <col min="87" max="87" width="18.28515625" style="72" customWidth="1"/>
    <col min="88" max="88" width="12.42578125" style="42" customWidth="1"/>
    <col min="89" max="89" width="15.85546875" style="43" customWidth="1"/>
    <col min="90" max="90" width="53.42578125" style="28" customWidth="1"/>
  </cols>
  <sheetData>
    <row r="1" spans="1:90" ht="18.75" x14ac:dyDescent="0.25">
      <c r="A1" s="72"/>
      <c r="B1" s="14" t="s">
        <v>62</v>
      </c>
      <c r="C1" s="2"/>
      <c r="D1" s="2"/>
      <c r="F1" s="10"/>
      <c r="G1" s="18"/>
    </row>
    <row r="2" spans="1:90" x14ac:dyDescent="0.25">
      <c r="A2" s="104"/>
      <c r="B2" s="104"/>
      <c r="C2" s="104"/>
      <c r="D2" s="104"/>
      <c r="E2" s="104"/>
      <c r="F2" s="104"/>
    </row>
    <row r="3" spans="1:90" ht="15.75" thickBot="1" x14ac:dyDescent="0.3">
      <c r="A3" s="72"/>
      <c r="B3" s="72"/>
      <c r="C3" s="72"/>
    </row>
    <row r="4" spans="1:90" ht="15" customHeight="1" x14ac:dyDescent="0.25">
      <c r="A4" s="107" t="s">
        <v>0</v>
      </c>
      <c r="B4" s="109" t="s">
        <v>1</v>
      </c>
      <c r="C4" s="109" t="s">
        <v>2</v>
      </c>
      <c r="D4" s="117" t="s">
        <v>26</v>
      </c>
      <c r="E4" s="80"/>
      <c r="F4" s="81"/>
      <c r="G4" s="82" t="s">
        <v>3</v>
      </c>
      <c r="H4" s="83" t="s">
        <v>4</v>
      </c>
      <c r="I4" s="83" t="s">
        <v>5</v>
      </c>
      <c r="J4" s="83" t="s">
        <v>6</v>
      </c>
      <c r="K4" s="83" t="s">
        <v>7</v>
      </c>
      <c r="L4" s="83" t="s">
        <v>8</v>
      </c>
      <c r="M4" s="83" t="s">
        <v>9</v>
      </c>
      <c r="N4" s="83" t="s">
        <v>10</v>
      </c>
      <c r="O4" s="83" t="s">
        <v>29</v>
      </c>
      <c r="P4" s="83" t="s">
        <v>30</v>
      </c>
      <c r="Q4" s="83" t="s">
        <v>31</v>
      </c>
      <c r="R4" s="83" t="s">
        <v>32</v>
      </c>
      <c r="S4" s="83" t="s">
        <v>3</v>
      </c>
      <c r="T4" s="83" t="s">
        <v>4</v>
      </c>
      <c r="U4" s="83" t="s">
        <v>5</v>
      </c>
      <c r="V4" s="83" t="s">
        <v>6</v>
      </c>
      <c r="W4" s="83" t="s">
        <v>7</v>
      </c>
      <c r="X4" s="83" t="s">
        <v>8</v>
      </c>
      <c r="Y4" s="83" t="s">
        <v>9</v>
      </c>
      <c r="Z4" s="83" t="s">
        <v>10</v>
      </c>
      <c r="AA4" s="83" t="s">
        <v>29</v>
      </c>
      <c r="AB4" s="83" t="s">
        <v>29</v>
      </c>
      <c r="AC4" s="83" t="s">
        <v>30</v>
      </c>
      <c r="AD4" s="83" t="s">
        <v>31</v>
      </c>
      <c r="AE4" s="83" t="s">
        <v>32</v>
      </c>
      <c r="AF4" s="83" t="s">
        <v>3</v>
      </c>
      <c r="AG4" s="83" t="s">
        <v>4</v>
      </c>
      <c r="AH4" s="83" t="s">
        <v>5</v>
      </c>
      <c r="AI4" s="83" t="s">
        <v>6</v>
      </c>
      <c r="AJ4" s="83" t="s">
        <v>7</v>
      </c>
      <c r="AK4" s="83" t="s">
        <v>8</v>
      </c>
      <c r="AL4" s="83" t="s">
        <v>9</v>
      </c>
      <c r="AM4" s="83" t="s">
        <v>10</v>
      </c>
      <c r="AN4" s="83" t="s">
        <v>29</v>
      </c>
      <c r="AO4" s="84" t="s">
        <v>30</v>
      </c>
      <c r="AP4" s="83" t="s">
        <v>31</v>
      </c>
      <c r="AQ4" s="83" t="s">
        <v>32</v>
      </c>
      <c r="AR4" s="83" t="s">
        <v>3</v>
      </c>
      <c r="AS4" s="83" t="s">
        <v>4</v>
      </c>
      <c r="AT4" s="83" t="s">
        <v>5</v>
      </c>
      <c r="AU4" s="83" t="s">
        <v>6</v>
      </c>
      <c r="AV4" s="83" t="s">
        <v>7</v>
      </c>
      <c r="AW4" s="83" t="s">
        <v>8</v>
      </c>
      <c r="AX4" s="83" t="s">
        <v>9</v>
      </c>
      <c r="AY4" s="83" t="s">
        <v>10</v>
      </c>
      <c r="AZ4" s="83" t="s">
        <v>29</v>
      </c>
      <c r="BA4" s="83" t="s">
        <v>30</v>
      </c>
      <c r="BB4" s="83" t="s">
        <v>31</v>
      </c>
      <c r="BC4" s="83" t="s">
        <v>32</v>
      </c>
      <c r="BD4" s="83" t="s">
        <v>3</v>
      </c>
      <c r="BE4" s="83" t="s">
        <v>4</v>
      </c>
      <c r="BF4" s="83" t="s">
        <v>5</v>
      </c>
      <c r="BG4" s="83" t="s">
        <v>6</v>
      </c>
      <c r="BH4" s="83" t="s">
        <v>7</v>
      </c>
      <c r="BI4" s="83" t="s">
        <v>8</v>
      </c>
      <c r="BJ4" s="83" t="s">
        <v>9</v>
      </c>
      <c r="BK4" s="83" t="s">
        <v>10</v>
      </c>
      <c r="BL4" s="83" t="s">
        <v>29</v>
      </c>
      <c r="BM4" s="83" t="s">
        <v>30</v>
      </c>
      <c r="BN4" s="83" t="s">
        <v>31</v>
      </c>
      <c r="BO4" s="83" t="s">
        <v>32</v>
      </c>
      <c r="BP4" s="83" t="s">
        <v>3</v>
      </c>
      <c r="BQ4" s="83" t="s">
        <v>4</v>
      </c>
      <c r="BR4" s="83" t="s">
        <v>5</v>
      </c>
      <c r="BS4" s="83" t="s">
        <v>6</v>
      </c>
      <c r="BT4" s="83" t="s">
        <v>7</v>
      </c>
      <c r="BU4" s="83" t="s">
        <v>8</v>
      </c>
      <c r="BV4" s="83" t="s">
        <v>9</v>
      </c>
      <c r="BW4" s="83" t="s">
        <v>10</v>
      </c>
      <c r="BX4" s="83" t="s">
        <v>29</v>
      </c>
      <c r="BY4" s="83" t="s">
        <v>30</v>
      </c>
      <c r="BZ4" s="83" t="s">
        <v>31</v>
      </c>
      <c r="CA4" s="83" t="s">
        <v>32</v>
      </c>
      <c r="CB4" s="83" t="s">
        <v>3</v>
      </c>
      <c r="CC4" s="83" t="s">
        <v>4</v>
      </c>
      <c r="CD4" s="83" t="s">
        <v>5</v>
      </c>
      <c r="CE4" s="83" t="s">
        <v>6</v>
      </c>
      <c r="CF4" s="99" t="s">
        <v>7</v>
      </c>
      <c r="CG4" s="99" t="s">
        <v>30</v>
      </c>
      <c r="CH4" s="140" t="s">
        <v>56</v>
      </c>
      <c r="CI4" s="85"/>
      <c r="CJ4" s="134" t="s">
        <v>51</v>
      </c>
      <c r="CK4" s="136" t="s">
        <v>50</v>
      </c>
      <c r="CL4" s="105" t="s">
        <v>28</v>
      </c>
    </row>
    <row r="5" spans="1:90" ht="60" x14ac:dyDescent="0.25">
      <c r="A5" s="108"/>
      <c r="B5" s="110"/>
      <c r="C5" s="110"/>
      <c r="D5" s="118"/>
      <c r="E5" s="86" t="s">
        <v>57</v>
      </c>
      <c r="F5" s="87" t="s">
        <v>11</v>
      </c>
      <c r="G5" s="88" t="s">
        <v>12</v>
      </c>
      <c r="H5" s="88" t="s">
        <v>12</v>
      </c>
      <c r="I5" s="88" t="s">
        <v>25</v>
      </c>
      <c r="J5" s="88" t="s">
        <v>25</v>
      </c>
      <c r="K5" s="88" t="s">
        <v>25</v>
      </c>
      <c r="L5" s="88" t="s">
        <v>25</v>
      </c>
      <c r="M5" s="88" t="s">
        <v>25</v>
      </c>
      <c r="N5" s="88" t="s">
        <v>25</v>
      </c>
      <c r="O5" s="88" t="s">
        <v>33</v>
      </c>
      <c r="P5" s="88" t="s">
        <v>33</v>
      </c>
      <c r="Q5" s="88" t="s">
        <v>33</v>
      </c>
      <c r="R5" s="88" t="s">
        <v>33</v>
      </c>
      <c r="S5" s="88" t="s">
        <v>33</v>
      </c>
      <c r="T5" s="88" t="s">
        <v>33</v>
      </c>
      <c r="U5" s="88" t="s">
        <v>33</v>
      </c>
      <c r="V5" s="88" t="s">
        <v>33</v>
      </c>
      <c r="W5" s="88" t="s">
        <v>33</v>
      </c>
      <c r="X5" s="88" t="s">
        <v>33</v>
      </c>
      <c r="Y5" s="88" t="s">
        <v>33</v>
      </c>
      <c r="Z5" s="88" t="s">
        <v>33</v>
      </c>
      <c r="AA5" s="88" t="s">
        <v>34</v>
      </c>
      <c r="AB5" s="88" t="s">
        <v>34</v>
      </c>
      <c r="AC5" s="88" t="s">
        <v>34</v>
      </c>
      <c r="AD5" s="88" t="s">
        <v>34</v>
      </c>
      <c r="AE5" s="88" t="s">
        <v>34</v>
      </c>
      <c r="AF5" s="88" t="s">
        <v>34</v>
      </c>
      <c r="AG5" s="88" t="s">
        <v>34</v>
      </c>
      <c r="AH5" s="88" t="s">
        <v>34</v>
      </c>
      <c r="AI5" s="88" t="s">
        <v>34</v>
      </c>
      <c r="AJ5" s="88" t="s">
        <v>34</v>
      </c>
      <c r="AK5" s="88" t="s">
        <v>34</v>
      </c>
      <c r="AL5" s="88" t="s">
        <v>34</v>
      </c>
      <c r="AM5" s="88" t="s">
        <v>34</v>
      </c>
      <c r="AN5" s="88" t="s">
        <v>38</v>
      </c>
      <c r="AO5" s="88" t="s">
        <v>38</v>
      </c>
      <c r="AP5" s="88" t="s">
        <v>38</v>
      </c>
      <c r="AQ5" s="88" t="s">
        <v>38</v>
      </c>
      <c r="AR5" s="88" t="s">
        <v>38</v>
      </c>
      <c r="AS5" s="88" t="s">
        <v>38</v>
      </c>
      <c r="AT5" s="88" t="s">
        <v>38</v>
      </c>
      <c r="AU5" s="88" t="s">
        <v>38</v>
      </c>
      <c r="AV5" s="88" t="s">
        <v>38</v>
      </c>
      <c r="AW5" s="88" t="s">
        <v>38</v>
      </c>
      <c r="AX5" s="88" t="s">
        <v>38</v>
      </c>
      <c r="AY5" s="88" t="s">
        <v>38</v>
      </c>
      <c r="AZ5" s="88" t="s">
        <v>44</v>
      </c>
      <c r="BA5" s="88" t="s">
        <v>44</v>
      </c>
      <c r="BB5" s="88" t="s">
        <v>44</v>
      </c>
      <c r="BC5" s="88" t="s">
        <v>44</v>
      </c>
      <c r="BD5" s="88" t="s">
        <v>44</v>
      </c>
      <c r="BE5" s="88" t="s">
        <v>44</v>
      </c>
      <c r="BF5" s="88" t="s">
        <v>44</v>
      </c>
      <c r="BG5" s="88" t="s">
        <v>44</v>
      </c>
      <c r="BH5" s="88" t="s">
        <v>44</v>
      </c>
      <c r="BI5" s="88" t="s">
        <v>44</v>
      </c>
      <c r="BJ5" s="88" t="s">
        <v>44</v>
      </c>
      <c r="BK5" s="88" t="s">
        <v>44</v>
      </c>
      <c r="BL5" s="88" t="s">
        <v>45</v>
      </c>
      <c r="BM5" s="88" t="s">
        <v>45</v>
      </c>
      <c r="BN5" s="88" t="s">
        <v>45</v>
      </c>
      <c r="BO5" s="88" t="s">
        <v>45</v>
      </c>
      <c r="BP5" s="88" t="s">
        <v>45</v>
      </c>
      <c r="BQ5" s="88" t="s">
        <v>45</v>
      </c>
      <c r="BR5" s="88" t="s">
        <v>45</v>
      </c>
      <c r="BS5" s="88" t="s">
        <v>45</v>
      </c>
      <c r="BT5" s="88" t="s">
        <v>45</v>
      </c>
      <c r="BU5" s="88" t="s">
        <v>45</v>
      </c>
      <c r="BV5" s="88" t="s">
        <v>45</v>
      </c>
      <c r="BW5" s="88" t="s">
        <v>45</v>
      </c>
      <c r="BX5" s="88" t="s">
        <v>54</v>
      </c>
      <c r="BY5" s="88" t="s">
        <v>54</v>
      </c>
      <c r="BZ5" s="88" t="s">
        <v>54</v>
      </c>
      <c r="CA5" s="88" t="s">
        <v>54</v>
      </c>
      <c r="CB5" s="88" t="s">
        <v>54</v>
      </c>
      <c r="CC5" s="88" t="s">
        <v>54</v>
      </c>
      <c r="CD5" s="88" t="s">
        <v>54</v>
      </c>
      <c r="CE5" s="88" t="s">
        <v>54</v>
      </c>
      <c r="CF5" s="88" t="s">
        <v>54</v>
      </c>
      <c r="CG5" s="88" t="s">
        <v>60</v>
      </c>
      <c r="CH5" s="141"/>
      <c r="CI5" s="89" t="s">
        <v>13</v>
      </c>
      <c r="CJ5" s="135"/>
      <c r="CK5" s="137"/>
      <c r="CL5" s="106"/>
    </row>
    <row r="6" spans="1:90" ht="131.25" customHeight="1" x14ac:dyDescent="0.25">
      <c r="A6" s="123">
        <v>232</v>
      </c>
      <c r="B6" s="126" t="s">
        <v>23</v>
      </c>
      <c r="C6" s="120" t="s">
        <v>22</v>
      </c>
      <c r="D6" s="129" t="s">
        <v>52</v>
      </c>
      <c r="E6" s="138">
        <v>104127.94</v>
      </c>
      <c r="F6" s="90" t="s">
        <v>16</v>
      </c>
      <c r="G6" s="91"/>
      <c r="H6" s="91"/>
      <c r="I6" s="91"/>
      <c r="J6" s="91"/>
      <c r="K6" s="92"/>
      <c r="L6" s="91"/>
      <c r="M6" s="91"/>
      <c r="N6" s="92">
        <v>186460</v>
      </c>
      <c r="O6" s="91"/>
      <c r="P6" s="91"/>
      <c r="Q6" s="91"/>
      <c r="R6" s="91"/>
      <c r="S6" s="91"/>
      <c r="T6" s="92"/>
      <c r="U6" s="91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48">
        <v>59127.94</v>
      </c>
      <c r="CI6" s="94">
        <f t="shared" ref="CI6:CI7" si="0">CK6/CH6</f>
        <v>0.99912156587900747</v>
      </c>
      <c r="CJ6" s="95">
        <v>1</v>
      </c>
      <c r="CK6" s="96">
        <v>59076</v>
      </c>
      <c r="CL6" s="75" t="s">
        <v>58</v>
      </c>
    </row>
    <row r="7" spans="1:90" ht="146.25" customHeight="1" x14ac:dyDescent="0.25">
      <c r="A7" s="124"/>
      <c r="B7" s="127"/>
      <c r="C7" s="121"/>
      <c r="D7" s="130"/>
      <c r="E7" s="139"/>
      <c r="F7" s="90" t="s">
        <v>18</v>
      </c>
      <c r="G7" s="91"/>
      <c r="H7" s="91"/>
      <c r="I7" s="91"/>
      <c r="J7" s="91"/>
      <c r="K7" s="92"/>
      <c r="L7" s="91"/>
      <c r="M7" s="91"/>
      <c r="N7" s="92">
        <v>135000</v>
      </c>
      <c r="O7" s="91"/>
      <c r="P7" s="91"/>
      <c r="Q7" s="91"/>
      <c r="R7" s="91"/>
      <c r="S7" s="91"/>
      <c r="T7" s="92"/>
      <c r="U7" s="91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67">
        <v>45000</v>
      </c>
      <c r="CI7" s="94">
        <f t="shared" si="0"/>
        <v>1</v>
      </c>
      <c r="CJ7" s="100">
        <v>1</v>
      </c>
      <c r="CK7" s="101">
        <v>45000</v>
      </c>
      <c r="CL7" s="55" t="s">
        <v>59</v>
      </c>
    </row>
    <row r="8" spans="1:90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53">
        <f>SUM(CH6:CH7)</f>
        <v>104127.94</v>
      </c>
      <c r="CI8" s="25" t="e">
        <f>CH8/#REF!</f>
        <v>#REF!</v>
      </c>
      <c r="CJ8" s="102">
        <v>1</v>
      </c>
      <c r="CK8" s="103">
        <f>CK6+CK7</f>
        <v>104076</v>
      </c>
      <c r="CL8" s="27"/>
    </row>
  </sheetData>
  <mergeCells count="14">
    <mergeCell ref="A2:F2"/>
    <mergeCell ref="A4:A5"/>
    <mergeCell ref="B4:B5"/>
    <mergeCell ref="C4:C5"/>
    <mergeCell ref="D4:D5"/>
    <mergeCell ref="CJ4:CJ5"/>
    <mergeCell ref="CK4:CK5"/>
    <mergeCell ref="CL4:CL5"/>
    <mergeCell ref="A6:A7"/>
    <mergeCell ref="B6:B7"/>
    <mergeCell ref="C6:C7"/>
    <mergeCell ref="D6:D7"/>
    <mergeCell ref="E6:E7"/>
    <mergeCell ref="CH4:CH5"/>
  </mergeCells>
  <conditionalFormatting sqref="CI6:CI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I1:CI5 CI8:CI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CI6:CI7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CI1:CI5 CI8:CI1048576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2024-05-02T07:33:52Z</dcterms:modified>
</cp:coreProperties>
</file>