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82E0F4FD-3ECE-4478-BF7F-4A59B68610B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EURI'!$A$5:$CC$8</definedName>
    <definedName name="_xlnm._FilterDatabase" localSheetId="0" hidden="1">'CALENDAR TOATE GAL-urile- FEADR'!$A$5:$CC$14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CB11" i="1"/>
  <c r="CB9" i="1"/>
  <c r="CE8" i="2"/>
  <c r="CD8" i="2"/>
  <c r="CB8" i="2"/>
  <c r="CC8" i="2" s="1"/>
  <c r="CC7" i="2"/>
  <c r="CC6" i="2"/>
  <c r="CB14" i="1" l="1"/>
  <c r="CD14" i="1" l="1"/>
  <c r="CE14" i="1"/>
  <c r="CC13" i="1" l="1"/>
  <c r="CC12" i="1"/>
  <c r="CC11" i="1"/>
  <c r="CC10" i="1"/>
  <c r="CC9" i="1"/>
  <c r="CC8" i="1"/>
  <c r="CC7" i="1"/>
  <c r="CC6" i="1"/>
  <c r="CC14" i="1" l="1"/>
</calcChain>
</file>

<file path=xl/sharedStrings.xml><?xml version="1.0" encoding="utf-8"?>
<sst xmlns="http://schemas.openxmlformats.org/spreadsheetml/2006/main" count="347" uniqueCount="63">
  <si>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</si>
  <si>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</si>
  <si>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</si>
  <si>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</si>
  <si>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</si>
  <si>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</si>
  <si>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</si>
  <si>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</si>
  <si>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</si>
  <si>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</si>
  <si>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</si>
  <si>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</si>
  <si>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</si>
  <si>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</si>
  <si>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</si>
  <si>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</si>
  <si>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</si>
  <si>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</si>
  <si>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</si>
  <si>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</si>
  <si>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</si>
  <si>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</si>
  <si>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</si>
  <si>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</si>
  <si>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</si>
  <si>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</si>
  <si>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</si>
  <si>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</si>
  <si>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</si>
  <si>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</si>
  <si>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</si>
  <si>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</si>
  <si>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</si>
  <si>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</si>
  <si>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</si>
  <si>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</si>
  <si>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</si>
  <si>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</si>
  <si>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</si>
  <si>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</si>
  <si>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</si>
  <si>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</si>
  <si>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</si>
  <si>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</si>
  <si>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</si>
  <si>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</si>
  <si>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</si>
  <si>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</si>
  <si>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</si>
  <si>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</si>
  <si>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</si>
  <si>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EURI</t>
    </r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</si>
  <si>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EURI</t>
    </r>
  </si>
  <si>
    <t>Valoarea nerambursabila a proiectelor selectate
EURI</t>
  </si>
  <si>
    <t>Nr. proiecte selectate la nivelul GAL
EURI</t>
  </si>
  <si>
    <t>Calendar lansări apeluri de selecție 2020 - EURI</t>
  </si>
  <si>
    <t>http://www.galtinutulvinului.ro/</t>
  </si>
  <si>
    <t>Conform Notei MADR nr.201549/22.08.2022 de aprobare a propunerii de modificare a SDL nr.1/2022, simpla, a fost alocata din fondurile EURI pe tranzitie suma de 59.127,94 euro, pentru care se va deschide apel de selectie in perioada urmatoare.</t>
  </si>
  <si>
    <t>Conform Notei MADR nr.201549/22.08.2022 de aprobare a propunerii de modificare a SDL nr.1/2022, simpla, a fost alocata din fondurile EURI pe tranzitie suma de 45.000 euro, pentru care se va deschide apel de selectie in perioada urmatoare.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</si>
  <si>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</si>
  <si>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</si>
  <si>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 xml:space="preserve">.  </t>
    </r>
    <r>
      <rPr>
        <sz val="12"/>
        <color theme="1"/>
        <rFont val="Calibri"/>
        <family val="2"/>
        <scheme val="minor"/>
      </rPr>
      <t>In urma apelului inchis la 14.06.2022 a fost selectat un proiect in valoare de 9,370.00 euro.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In urma apeluli de selecte nr 2/2022 au fost selectate la nivel GAL 9 proiecte in valoare de 189 929,37 euro, iar la data de 08.12.2022 a avut loc comitetul de selectie, in urma caruia toate au fost declarate eligibile</t>
    </r>
  </si>
  <si>
    <t>Nr inregistrare GAL Tinutul Vinului 357/02.02.2023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</si>
</sst>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3" fillId="0" borderId="5" xfId="0" applyNumberFormat="1" applyFont="1" applyFill="1" applyBorder="1" applyAlignment="1">
      <alignment horizontal="right" vertical="center" wrapText="1"/>
    </xf>
    <xf numFmtId="4" fontId="23" fillId="0" borderId="6" xfId="0" applyNumberFormat="1" applyFont="1" applyFill="1" applyBorder="1" applyAlignment="1">
      <alignment horizontal="right" vertical="center" wrapText="1"/>
    </xf>
    <xf numFmtId="4" fontId="24" fillId="4" borderId="6" xfId="1" applyNumberFormat="1" applyFont="1" applyFill="1" applyBorder="1" applyAlignment="1">
      <alignment horizontal="right" vertical="center" wrapText="1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5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0" fontId="24" fillId="4" borderId="5" xfId="0" applyFont="1" applyFill="1" applyBorder="1" applyAlignment="1">
      <alignment vertical="center"/>
    </xf>
    <xf numFmtId="4" fontId="24" fillId="7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CJ208"/>
  <sheetViews>
    <sheetView tabSelected="1" zoomScale="60" zoomScaleNormal="60" workbookViewId="0">
      <pane xSplit="2" ySplit="5" topLeftCell="E6" activePane="bottomRight" state="frozen"/>
      <selection pane="topRight" activeCell="C1" sqref="C1"/>
      <selection pane="bottomLeft" activeCell="A10" sqref="A10"/>
      <selection pane="bottomRight" activeCell="BX6" sqref="BX6"/>
    </sheetView>
  </sheetViews>
  <sheetFormatPr defaultRowHeight="15" x14ac:dyDescent="0.25"/>
  <cols>
    <col min="1" max="1" width="5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9" width="13.28515625" style="40" customWidth="1"/>
    <col min="80" max="80" width="18.7109375" style="40" customWidth="1"/>
    <col min="81" max="81" width="13" style="3" customWidth="1"/>
    <col min="82" max="82" width="10.28515625" style="42" customWidth="1"/>
    <col min="83" max="83" width="20.140625" style="43" customWidth="1"/>
    <col min="84" max="84" width="115.85546875" style="28" customWidth="1"/>
    <col min="88" max="88" width="11.140625" bestFit="1" customWidth="1"/>
  </cols>
  <sheetData>
    <row r="1" spans="1:88" ht="18.75" x14ac:dyDescent="0.25">
      <c r="A1" s="3"/>
      <c r="B1" s="14" t="s">
        <v>41</v>
      </c>
      <c r="C1" s="2"/>
      <c r="D1" s="2"/>
      <c r="F1" s="10"/>
      <c r="G1" s="18"/>
    </row>
    <row r="2" spans="1:88" x14ac:dyDescent="0.25">
      <c r="A2" s="83" t="s">
        <v>62</v>
      </c>
      <c r="B2" s="83"/>
      <c r="C2" s="83"/>
      <c r="D2" s="83"/>
      <c r="E2" s="83"/>
      <c r="F2" s="83"/>
    </row>
    <row r="3" spans="1:88" ht="15.75" thickBot="1" x14ac:dyDescent="0.3">
      <c r="A3" s="3"/>
      <c r="B3" s="3"/>
      <c r="C3" s="3"/>
    </row>
    <row r="4" spans="1:88" ht="15" customHeight="1" x14ac:dyDescent="0.25">
      <c r="A4" s="86" t="s">
        <v>0</v>
      </c>
      <c r="B4" s="88" t="s">
        <v>1</v>
      </c>
      <c r="C4" s="88" t="s">
        <v>2</v>
      </c>
      <c r="D4" s="9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90" t="s">
        <v>47</v>
      </c>
      <c r="CC4" s="44"/>
      <c r="CD4" s="92" t="s">
        <v>48</v>
      </c>
      <c r="CE4" s="94" t="s">
        <v>49</v>
      </c>
      <c r="CF4" s="84" t="s">
        <v>28</v>
      </c>
    </row>
    <row r="5" spans="1:88" ht="60" x14ac:dyDescent="0.25">
      <c r="A5" s="87"/>
      <c r="B5" s="89"/>
      <c r="C5" s="89"/>
      <c r="D5" s="97"/>
      <c r="E5" s="15" t="s">
        <v>50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21" t="s">
        <v>46</v>
      </c>
      <c r="BW5" s="21" t="s">
        <v>46</v>
      </c>
      <c r="BX5" s="21" t="s">
        <v>60</v>
      </c>
      <c r="BY5" s="21" t="s">
        <v>60</v>
      </c>
      <c r="BZ5" s="21" t="s">
        <v>60</v>
      </c>
      <c r="CA5" s="21" t="s">
        <v>60</v>
      </c>
      <c r="CB5" s="91"/>
      <c r="CC5" s="45" t="s">
        <v>13</v>
      </c>
      <c r="CD5" s="93"/>
      <c r="CE5" s="95"/>
      <c r="CF5" s="85"/>
    </row>
    <row r="6" spans="1:88" ht="84.75" customHeight="1" x14ac:dyDescent="0.25">
      <c r="A6" s="101">
        <v>232</v>
      </c>
      <c r="B6" s="104" t="s">
        <v>23</v>
      </c>
      <c r="C6" s="98" t="s">
        <v>22</v>
      </c>
      <c r="D6" s="107" t="s">
        <v>27</v>
      </c>
      <c r="E6" s="110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3"/>
      <c r="AC6" s="63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56">
        <v>265151</v>
      </c>
      <c r="CC6" s="37">
        <f t="shared" ref="CC6:CC13" si="0">CE6/CB6</f>
        <v>1</v>
      </c>
      <c r="CD6" s="34">
        <v>2</v>
      </c>
      <c r="CE6" s="35">
        <v>265151</v>
      </c>
      <c r="CF6" s="57" t="s">
        <v>44</v>
      </c>
    </row>
    <row r="7" spans="1:88" ht="47.25" customHeight="1" x14ac:dyDescent="0.25">
      <c r="A7" s="102"/>
      <c r="B7" s="105"/>
      <c r="C7" s="99"/>
      <c r="D7" s="108"/>
      <c r="E7" s="111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33">
        <v>120000</v>
      </c>
      <c r="CC7" s="37">
        <f t="shared" si="0"/>
        <v>1</v>
      </c>
      <c r="CD7" s="34">
        <v>3</v>
      </c>
      <c r="CE7" s="35">
        <v>120000</v>
      </c>
      <c r="CF7" s="46" t="s">
        <v>39</v>
      </c>
    </row>
    <row r="8" spans="1:88" ht="46.5" customHeight="1" x14ac:dyDescent="0.25">
      <c r="A8" s="102"/>
      <c r="B8" s="105"/>
      <c r="C8" s="99"/>
      <c r="D8" s="108"/>
      <c r="E8" s="111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48">
        <v>113353</v>
      </c>
      <c r="CC8" s="37">
        <f t="shared" si="0"/>
        <v>1</v>
      </c>
      <c r="CD8" s="49">
        <v>2</v>
      </c>
      <c r="CE8" s="50">
        <v>113353</v>
      </c>
      <c r="CF8" s="47" t="s">
        <v>35</v>
      </c>
    </row>
    <row r="9" spans="1:88" ht="409.6" customHeight="1" x14ac:dyDescent="0.25">
      <c r="A9" s="102"/>
      <c r="B9" s="105"/>
      <c r="C9" s="99"/>
      <c r="D9" s="108"/>
      <c r="E9" s="111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43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6"/>
      <c r="BH9" s="66"/>
      <c r="BI9" s="69"/>
      <c r="BJ9" s="30"/>
      <c r="BK9" s="30"/>
      <c r="BL9" s="30"/>
      <c r="BM9" s="30"/>
      <c r="BN9" s="30"/>
      <c r="BO9" s="30"/>
      <c r="BP9" s="32">
        <v>148387.76999999999</v>
      </c>
      <c r="BQ9" s="64">
        <v>148387.76999999999</v>
      </c>
      <c r="BR9" s="71"/>
      <c r="BS9" s="71"/>
      <c r="BT9" s="71"/>
      <c r="BU9" s="71"/>
      <c r="BV9" s="71"/>
      <c r="BW9" s="71"/>
      <c r="BX9" s="71"/>
      <c r="BY9" s="71"/>
      <c r="BZ9" s="71"/>
      <c r="CA9" s="71">
        <v>228519.71</v>
      </c>
      <c r="CB9" s="79">
        <f>1073133.88+265903.37+13527.94</f>
        <v>1352565.19</v>
      </c>
      <c r="CC9" s="37">
        <f t="shared" si="0"/>
        <v>0.83104717488700119</v>
      </c>
      <c r="CD9" s="81">
        <v>41</v>
      </c>
      <c r="CE9" s="82">
        <v>1124045.48</v>
      </c>
      <c r="CF9" s="47" t="s">
        <v>61</v>
      </c>
    </row>
    <row r="10" spans="1:88" ht="60" x14ac:dyDescent="0.25">
      <c r="A10" s="102"/>
      <c r="B10" s="105"/>
      <c r="C10" s="99"/>
      <c r="D10" s="108"/>
      <c r="E10" s="111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32"/>
      <c r="BB10" s="32"/>
      <c r="BC10" s="32"/>
      <c r="BD10" s="65"/>
      <c r="BE10" s="65"/>
      <c r="BF10" s="65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72">
        <v>131009</v>
      </c>
      <c r="CC10" s="37">
        <f t="shared" si="0"/>
        <v>1</v>
      </c>
      <c r="CD10" s="34">
        <v>1</v>
      </c>
      <c r="CE10" s="35">
        <v>131009</v>
      </c>
      <c r="CF10" s="55" t="s">
        <v>42</v>
      </c>
      <c r="CJ10" s="26"/>
    </row>
    <row r="11" spans="1:88" ht="90" x14ac:dyDescent="0.25">
      <c r="A11" s="102"/>
      <c r="B11" s="105"/>
      <c r="C11" s="99"/>
      <c r="D11" s="108"/>
      <c r="E11" s="111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78">
        <f>23762-13527.94</f>
        <v>10234.06</v>
      </c>
      <c r="CC11" s="37">
        <f t="shared" si="0"/>
        <v>2.3218497839567096</v>
      </c>
      <c r="CD11" s="34">
        <v>1</v>
      </c>
      <c r="CE11" s="35">
        <v>23761.95</v>
      </c>
      <c r="CF11" s="55" t="s">
        <v>59</v>
      </c>
    </row>
    <row r="12" spans="1:88" ht="75" x14ac:dyDescent="0.25">
      <c r="A12" s="102"/>
      <c r="B12" s="105"/>
      <c r="C12" s="99"/>
      <c r="D12" s="108"/>
      <c r="E12" s="111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/>
      <c r="BR12" s="70"/>
      <c r="BS12" s="70"/>
      <c r="BT12" s="70"/>
      <c r="BU12" s="70"/>
      <c r="BV12" s="70"/>
      <c r="BW12" s="70"/>
      <c r="BX12" s="70"/>
      <c r="BY12" s="70"/>
      <c r="BZ12" s="70"/>
      <c r="CA12" s="70"/>
      <c r="CB12" s="67">
        <v>80000</v>
      </c>
      <c r="CC12" s="37">
        <f t="shared" si="0"/>
        <v>1</v>
      </c>
      <c r="CD12" s="34">
        <v>8</v>
      </c>
      <c r="CE12" s="35">
        <v>80000</v>
      </c>
      <c r="CF12" s="46" t="s">
        <v>36</v>
      </c>
    </row>
    <row r="13" spans="1:88" ht="75" x14ac:dyDescent="0.25">
      <c r="A13" s="103"/>
      <c r="B13" s="106"/>
      <c r="C13" s="100"/>
      <c r="D13" s="109"/>
      <c r="E13" s="112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68">
        <v>180000</v>
      </c>
      <c r="CC13" s="37">
        <f t="shared" si="0"/>
        <v>1</v>
      </c>
      <c r="CD13" s="51">
        <v>4</v>
      </c>
      <c r="CE13" s="52">
        <v>180000</v>
      </c>
      <c r="CF13" s="46" t="s">
        <v>37</v>
      </c>
    </row>
    <row r="14" spans="1:88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77">
        <f>SUM(CB6:CB13)</f>
        <v>2252312.25</v>
      </c>
      <c r="CC14" s="25">
        <f>CB14/E6</f>
        <v>1</v>
      </c>
      <c r="CD14" s="61">
        <f>SUM(CD6:CD13)</f>
        <v>62</v>
      </c>
      <c r="CE14" s="62">
        <f>SUM(CE6:CE13)</f>
        <v>2037320.43</v>
      </c>
      <c r="CF14" s="27"/>
    </row>
    <row r="15" spans="1:88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42"/>
      <c r="CC15" s="42"/>
      <c r="CE15" s="42"/>
    </row>
    <row r="16" spans="1:88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42"/>
      <c r="CC16" s="42"/>
      <c r="CE16" s="42"/>
    </row>
    <row r="17" spans="2:83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42"/>
      <c r="CC17" s="42"/>
      <c r="CE17" s="42"/>
    </row>
    <row r="18" spans="2:83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42"/>
      <c r="CC18" s="42"/>
      <c r="CE18" s="42"/>
    </row>
    <row r="19" spans="2:83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42"/>
      <c r="CC19" s="42"/>
      <c r="CE19" s="42"/>
    </row>
    <row r="20" spans="2:83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42"/>
      <c r="CC20" s="42"/>
      <c r="CE20" s="42"/>
    </row>
    <row r="21" spans="2:83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42"/>
      <c r="CC21" s="42"/>
      <c r="CE21" s="42"/>
    </row>
    <row r="22" spans="2:83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42"/>
      <c r="CC22" s="42"/>
      <c r="CE22" s="42"/>
    </row>
    <row r="23" spans="2:83" x14ac:dyDescent="0.25">
      <c r="B23" s="3"/>
      <c r="C23" s="3"/>
    </row>
    <row r="24" spans="2:83" x14ac:dyDescent="0.25">
      <c r="B24" s="3"/>
      <c r="C24" s="3"/>
    </row>
    <row r="25" spans="2:83" x14ac:dyDescent="0.25">
      <c r="B25" s="3"/>
      <c r="C25" s="3"/>
    </row>
    <row r="26" spans="2:83" x14ac:dyDescent="0.25">
      <c r="B26" s="3"/>
      <c r="C26" s="3"/>
    </row>
    <row r="27" spans="2:83" x14ac:dyDescent="0.25">
      <c r="B27" s="3"/>
      <c r="C27" s="3"/>
    </row>
    <row r="28" spans="2:83" x14ac:dyDescent="0.25">
      <c r="B28" s="3"/>
      <c r="C28" s="3"/>
    </row>
    <row r="29" spans="2:83" x14ac:dyDescent="0.25">
      <c r="B29" s="3"/>
      <c r="C29" s="3"/>
    </row>
    <row r="30" spans="2:83" x14ac:dyDescent="0.25">
      <c r="B30" s="3"/>
      <c r="C30" s="3"/>
    </row>
    <row r="31" spans="2:83" x14ac:dyDescent="0.25">
      <c r="B31" s="3"/>
      <c r="C31" s="3"/>
    </row>
    <row r="32" spans="2:8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F4:CF5"/>
    <mergeCell ref="A4:A5"/>
    <mergeCell ref="B4:B5"/>
    <mergeCell ref="C4:C5"/>
    <mergeCell ref="CB4:CB5"/>
    <mergeCell ref="CD4:CD5"/>
    <mergeCell ref="CE4:CE5"/>
    <mergeCell ref="D4:D5"/>
  </mergeCells>
  <conditionalFormatting sqref="CC23:CC1048576 G22 E15:E21 CC1:CC5 CC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C6:CC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0.23622047244094491" top="0.74803149606299213" bottom="0.74803149606299213" header="0.31496062992125984" footer="0.31496062992125984"/>
  <pageSetup paperSize="8" scale="7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CC23:CC1048576 G22 E15:E21 CC1:CC5 CC14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CC6:CC13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F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3" customWidth="1"/>
    <col min="5" max="5" width="15.85546875" style="10" customWidth="1"/>
    <col min="6" max="6" width="13" style="73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71" width="13.28515625" style="40" hidden="1" customWidth="1"/>
    <col min="72" max="79" width="13.28515625" style="40" customWidth="1"/>
    <col min="80" max="80" width="18.7109375" style="40" customWidth="1"/>
    <col min="81" max="81" width="13" style="73" customWidth="1"/>
    <col min="82" max="82" width="12.42578125" style="42" customWidth="1"/>
    <col min="83" max="83" width="15.85546875" style="43" customWidth="1"/>
    <col min="84" max="84" width="63.140625" style="28" customWidth="1"/>
  </cols>
  <sheetData>
    <row r="1" spans="1:84" ht="18.75" x14ac:dyDescent="0.25">
      <c r="A1" s="73"/>
      <c r="B1" s="14" t="s">
        <v>55</v>
      </c>
      <c r="C1" s="2"/>
      <c r="D1" s="2"/>
      <c r="F1" s="10"/>
      <c r="G1" s="18"/>
    </row>
    <row r="2" spans="1:84" x14ac:dyDescent="0.25">
      <c r="A2" s="83"/>
      <c r="B2" s="83"/>
      <c r="C2" s="83"/>
      <c r="D2" s="83"/>
      <c r="E2" s="83"/>
      <c r="F2" s="83"/>
    </row>
    <row r="3" spans="1:84" ht="15.75" thickBot="1" x14ac:dyDescent="0.3">
      <c r="A3" s="73"/>
      <c r="B3" s="73"/>
      <c r="C3" s="73"/>
    </row>
    <row r="4" spans="1:84" ht="15" customHeight="1" x14ac:dyDescent="0.25">
      <c r="A4" s="86" t="s">
        <v>0</v>
      </c>
      <c r="B4" s="88" t="s">
        <v>1</v>
      </c>
      <c r="C4" s="88" t="s">
        <v>2</v>
      </c>
      <c r="D4" s="9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90" t="s">
        <v>52</v>
      </c>
      <c r="CC4" s="44"/>
      <c r="CD4" s="92" t="s">
        <v>54</v>
      </c>
      <c r="CE4" s="94" t="s">
        <v>53</v>
      </c>
      <c r="CF4" s="84" t="s">
        <v>28</v>
      </c>
    </row>
    <row r="5" spans="1:84" ht="60" x14ac:dyDescent="0.25">
      <c r="A5" s="87"/>
      <c r="B5" s="89"/>
      <c r="C5" s="89"/>
      <c r="D5" s="97"/>
      <c r="E5" s="15" t="s">
        <v>51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45</v>
      </c>
      <c r="BA5" s="21" t="s">
        <v>45</v>
      </c>
      <c r="BB5" s="21" t="s">
        <v>45</v>
      </c>
      <c r="BC5" s="21" t="s">
        <v>45</v>
      </c>
      <c r="BD5" s="21" t="s">
        <v>45</v>
      </c>
      <c r="BE5" s="21" t="s">
        <v>45</v>
      </c>
      <c r="BF5" s="21" t="s">
        <v>45</v>
      </c>
      <c r="BG5" s="21" t="s">
        <v>45</v>
      </c>
      <c r="BH5" s="21" t="s">
        <v>45</v>
      </c>
      <c r="BI5" s="21" t="s">
        <v>45</v>
      </c>
      <c r="BJ5" s="21" t="s">
        <v>45</v>
      </c>
      <c r="BK5" s="21" t="s">
        <v>45</v>
      </c>
      <c r="BL5" s="21" t="s">
        <v>46</v>
      </c>
      <c r="BM5" s="21" t="s">
        <v>46</v>
      </c>
      <c r="BN5" s="21" t="s">
        <v>46</v>
      </c>
      <c r="BO5" s="21" t="s">
        <v>46</v>
      </c>
      <c r="BP5" s="21" t="s">
        <v>46</v>
      </c>
      <c r="BQ5" s="21" t="s">
        <v>46</v>
      </c>
      <c r="BR5" s="21" t="s">
        <v>46</v>
      </c>
      <c r="BS5" s="21" t="s">
        <v>46</v>
      </c>
      <c r="BT5" s="21" t="s">
        <v>46</v>
      </c>
      <c r="BU5" s="21" t="s">
        <v>46</v>
      </c>
      <c r="BV5" s="21" t="s">
        <v>46</v>
      </c>
      <c r="BW5" s="21" t="s">
        <v>46</v>
      </c>
      <c r="BX5" s="21" t="s">
        <v>60</v>
      </c>
      <c r="BY5" s="21" t="s">
        <v>60</v>
      </c>
      <c r="BZ5" s="21" t="s">
        <v>60</v>
      </c>
      <c r="CA5" s="21" t="s">
        <v>60</v>
      </c>
      <c r="CB5" s="91"/>
      <c r="CC5" s="45" t="s">
        <v>13</v>
      </c>
      <c r="CD5" s="93"/>
      <c r="CE5" s="95"/>
      <c r="CF5" s="85"/>
    </row>
    <row r="6" spans="1:84" ht="75" customHeight="1" x14ac:dyDescent="0.25">
      <c r="A6" s="102">
        <v>232</v>
      </c>
      <c r="B6" s="105" t="s">
        <v>23</v>
      </c>
      <c r="C6" s="99" t="s">
        <v>22</v>
      </c>
      <c r="D6" s="108" t="s">
        <v>56</v>
      </c>
      <c r="E6" s="111">
        <v>104127.94</v>
      </c>
      <c r="F6" s="5" t="s">
        <v>16</v>
      </c>
      <c r="G6" s="17"/>
      <c r="H6" s="17"/>
      <c r="I6" s="17"/>
      <c r="J6" s="17"/>
      <c r="K6" s="29"/>
      <c r="L6" s="17"/>
      <c r="M6" s="17"/>
      <c r="N6" s="29">
        <v>186460</v>
      </c>
      <c r="O6" s="17"/>
      <c r="P6" s="17"/>
      <c r="Q6" s="17"/>
      <c r="R6" s="17"/>
      <c r="S6" s="17"/>
      <c r="T6" s="29"/>
      <c r="U6" s="17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60"/>
      <c r="BS6" s="60"/>
      <c r="BT6" s="60"/>
      <c r="BU6" s="60"/>
      <c r="BV6" s="60"/>
      <c r="BW6" s="60"/>
      <c r="BX6" s="60"/>
      <c r="BY6" s="60"/>
      <c r="BZ6" s="60"/>
      <c r="CA6" s="69">
        <v>59127.94</v>
      </c>
      <c r="CB6" s="74">
        <v>59127.94</v>
      </c>
      <c r="CC6" s="37">
        <f t="shared" ref="CC6:CC7" si="0">CE6/CB6</f>
        <v>0</v>
      </c>
      <c r="CD6" s="49"/>
      <c r="CE6" s="50"/>
      <c r="CF6" s="80" t="s">
        <v>57</v>
      </c>
    </row>
    <row r="7" spans="1:84" ht="75" customHeight="1" x14ac:dyDescent="0.25">
      <c r="A7" s="103"/>
      <c r="B7" s="106"/>
      <c r="C7" s="100"/>
      <c r="D7" s="109"/>
      <c r="E7" s="112"/>
      <c r="F7" s="5" t="s">
        <v>18</v>
      </c>
      <c r="G7" s="17"/>
      <c r="H7" s="17"/>
      <c r="I7" s="17"/>
      <c r="J7" s="17"/>
      <c r="K7" s="29"/>
      <c r="L7" s="17"/>
      <c r="M7" s="17"/>
      <c r="N7" s="29">
        <v>135000</v>
      </c>
      <c r="O7" s="17"/>
      <c r="P7" s="17"/>
      <c r="Q7" s="17"/>
      <c r="R7" s="17"/>
      <c r="S7" s="17"/>
      <c r="T7" s="29"/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70"/>
      <c r="BR7" s="70"/>
      <c r="BS7" s="70"/>
      <c r="BT7" s="70"/>
      <c r="BU7" s="70"/>
      <c r="BV7" s="70"/>
      <c r="BW7" s="70"/>
      <c r="BX7" s="70"/>
      <c r="BY7" s="70"/>
      <c r="BZ7" s="70"/>
      <c r="CA7" s="76">
        <v>45000</v>
      </c>
      <c r="CB7" s="75">
        <v>45000</v>
      </c>
      <c r="CC7" s="37">
        <f t="shared" si="0"/>
        <v>0</v>
      </c>
      <c r="CD7" s="51"/>
      <c r="CE7" s="52"/>
      <c r="CF7" s="55" t="s">
        <v>58</v>
      </c>
    </row>
    <row r="8" spans="1:84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53">
        <f>SUM(CB6:CB7)</f>
        <v>104127.94</v>
      </c>
      <c r="CC8" s="25" t="e">
        <f>CB8/#REF!</f>
        <v>#REF!</v>
      </c>
      <c r="CD8" s="61">
        <f>SUM(CD6:CD7)</f>
        <v>0</v>
      </c>
      <c r="CE8" s="62">
        <f>SUM(CE6:CE7)</f>
        <v>0</v>
      </c>
      <c r="CF8" s="27"/>
    </row>
  </sheetData>
  <mergeCells count="14">
    <mergeCell ref="A2:F2"/>
    <mergeCell ref="A4:A5"/>
    <mergeCell ref="B4:B5"/>
    <mergeCell ref="C4:C5"/>
    <mergeCell ref="D4:D5"/>
    <mergeCell ref="CD4:CD5"/>
    <mergeCell ref="CE4:CE5"/>
    <mergeCell ref="CF4:CF5"/>
    <mergeCell ref="A6:A7"/>
    <mergeCell ref="B6:B7"/>
    <mergeCell ref="C6:C7"/>
    <mergeCell ref="D6:D7"/>
    <mergeCell ref="E6:E7"/>
    <mergeCell ref="CB4:CB5"/>
  </mergeCells>
  <conditionalFormatting sqref="CC6:CC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C1:CC5 CC8:CC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60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CC6:CC7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CC1:CC5 CC8:CC1048576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2023-02-02T08:40:52Z</dcterms:modified>
</cp:coreProperties>
</file>